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stefany paulino\Desktop\oai\OAI 2023\Presupuesto\Ejecucion presupuestaria\Agost\"/>
    </mc:Choice>
  </mc:AlternateContent>
  <bookViews>
    <workbookView xWindow="0" yWindow="0" windowWidth="21600" windowHeight="9030"/>
  </bookViews>
  <sheets>
    <sheet name="NUEVO (2)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4" l="1"/>
  <c r="P19" i="4"/>
  <c r="P20" i="4"/>
  <c r="P21" i="4"/>
  <c r="P22" i="4"/>
  <c r="P24" i="4"/>
  <c r="P25" i="4"/>
  <c r="P26" i="4"/>
  <c r="P27" i="4"/>
  <c r="P28" i="4"/>
  <c r="P29" i="4"/>
  <c r="P30" i="4"/>
  <c r="P31" i="4"/>
  <c r="P32" i="4"/>
  <c r="P33" i="4"/>
  <c r="P34" i="4"/>
  <c r="P36" i="4"/>
  <c r="P37" i="4"/>
  <c r="P38" i="4"/>
  <c r="P39" i="4"/>
  <c r="P40" i="4"/>
  <c r="P41" i="4"/>
  <c r="P42" i="4"/>
  <c r="P43" i="4"/>
  <c r="P44" i="4"/>
  <c r="P45" i="4"/>
  <c r="P46" i="4"/>
  <c r="P47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O35" i="4"/>
  <c r="O110" i="4" s="1"/>
  <c r="O23" i="4"/>
  <c r="P23" i="4" s="1"/>
  <c r="O17" i="4"/>
  <c r="P17" i="4" s="1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N23" i="4"/>
  <c r="M23" i="4"/>
  <c r="N17" i="4"/>
  <c r="M93" i="4"/>
  <c r="P93" i="4" s="1"/>
  <c r="M78" i="4"/>
  <c r="P78" i="4" s="1"/>
  <c r="M35" i="4"/>
  <c r="M17" i="4"/>
  <c r="L78" i="4"/>
  <c r="F78" i="4"/>
  <c r="I48" i="4"/>
  <c r="P48" i="4" s="1"/>
  <c r="L35" i="4"/>
  <c r="J35" i="4"/>
  <c r="I35" i="4"/>
  <c r="F35" i="4"/>
  <c r="L23" i="4"/>
  <c r="K23" i="4"/>
  <c r="J23" i="4"/>
  <c r="I23" i="4"/>
  <c r="H23" i="4"/>
  <c r="F23" i="4"/>
  <c r="L17" i="4"/>
  <c r="J17" i="4"/>
  <c r="I17" i="4"/>
  <c r="H17" i="4"/>
  <c r="F17" i="4"/>
  <c r="O125" i="4" l="1"/>
  <c r="P110" i="4"/>
  <c r="P35" i="4"/>
  <c r="N110" i="4"/>
  <c r="M110" i="4"/>
  <c r="M125" i="4" s="1"/>
  <c r="F110" i="4"/>
  <c r="F125" i="4" s="1"/>
  <c r="L110" i="4"/>
  <c r="P125" i="4" l="1"/>
</calcChain>
</file>

<file path=xl/sharedStrings.xml><?xml version="1.0" encoding="utf-8"?>
<sst xmlns="http://schemas.openxmlformats.org/spreadsheetml/2006/main" count="466" uniqueCount="194">
  <si>
    <t xml:space="preserve">                         Año 2023</t>
  </si>
  <si>
    <t xml:space="preserve">                                      EJECUCION DE GASTOS Y APLICACIONES FINANCIERAS</t>
  </si>
  <si>
    <t xml:space="preserve">                          En RD$</t>
  </si>
  <si>
    <t xml:space="preserve">                         GASTO DEVENGADO</t>
  </si>
  <si>
    <t>DETALLE</t>
  </si>
  <si>
    <t>TOTAL</t>
  </si>
  <si>
    <t xml:space="preserve">Presupuesto </t>
  </si>
  <si>
    <t>Aprobado</t>
  </si>
  <si>
    <t>Modificado</t>
  </si>
  <si>
    <t>ENERO</t>
  </si>
  <si>
    <t>FEBRERO</t>
  </si>
  <si>
    <t>MARZO</t>
  </si>
  <si>
    <t>2,1</t>
  </si>
  <si>
    <t>REMUNERACIONES Y  CONTRIBUCIONES</t>
  </si>
  <si>
    <t>2.1.1</t>
  </si>
  <si>
    <t xml:space="preserve">REMUNERACIONES </t>
  </si>
  <si>
    <t>2.1.2</t>
  </si>
  <si>
    <t>SOBRESUELDOS</t>
  </si>
  <si>
    <t>2.1.3</t>
  </si>
  <si>
    <t>DIETAS Y GASOS DE REPRESENTACION</t>
  </si>
  <si>
    <t>2.1.4</t>
  </si>
  <si>
    <t>GRATIFICACIONES Y BONIFICACIONES</t>
  </si>
  <si>
    <t>2.1.5</t>
  </si>
  <si>
    <t>CONTRIBUCIONES A LA SEGURIDAD SOCIAL</t>
  </si>
  <si>
    <t>2,2</t>
  </si>
  <si>
    <t>CONTRATACION DE SERVICIOS</t>
  </si>
  <si>
    <t>2.2.1</t>
  </si>
  <si>
    <t>SERVICIOS BASICOS</t>
  </si>
  <si>
    <t>2.2.2</t>
  </si>
  <si>
    <t>PUBLICIDAD, IMPRESION Y ENCUADERNACION</t>
  </si>
  <si>
    <t>2.2.3</t>
  </si>
  <si>
    <t>VIATICOS</t>
  </si>
  <si>
    <t>2.2.4</t>
  </si>
  <si>
    <t>TRANSPORTE Y ALMACENAJE</t>
  </si>
  <si>
    <t>2.2.5</t>
  </si>
  <si>
    <t>ALQUILERES Y RENTA</t>
  </si>
  <si>
    <t>2.2.6</t>
  </si>
  <si>
    <t>SEGUROS</t>
  </si>
  <si>
    <t>2.2.7</t>
  </si>
  <si>
    <t>SERVICIOS DE CONSERVACION , REPARACIONES</t>
  </si>
  <si>
    <t>MENORES E INSTALACIONES TEMPORALES</t>
  </si>
  <si>
    <t>2.2.8</t>
  </si>
  <si>
    <t xml:space="preserve">OTROS SERVICIOS NO INCLUIDOSEN </t>
  </si>
  <si>
    <t>CONCEPTOSANTERIORES</t>
  </si>
  <si>
    <t>2.2.9</t>
  </si>
  <si>
    <t>OTRAS CONTRATACIONES DE SERVICIOS</t>
  </si>
  <si>
    <t>2,3</t>
  </si>
  <si>
    <t>MATERIALES Y SUMINISTROS</t>
  </si>
  <si>
    <t>0.00</t>
  </si>
  <si>
    <t>2.3.1</t>
  </si>
  <si>
    <t>ALIMENTOS Y PRODUCTOS AGROFORESTALES</t>
  </si>
  <si>
    <t>2.3.2</t>
  </si>
  <si>
    <t xml:space="preserve">TEXTILES Y VESTUARIOS </t>
  </si>
  <si>
    <t>2.3.3</t>
  </si>
  <si>
    <t>PRODUCTOS DE PAPEL , CARTON E IMPRESOS</t>
  </si>
  <si>
    <t>2.3.4</t>
  </si>
  <si>
    <t>PRODUCTOS FARMACEUTICOS</t>
  </si>
  <si>
    <t>2.3.5</t>
  </si>
  <si>
    <t>PRODUCTOS DE CUERO , CAUCHOY PLASTICO</t>
  </si>
  <si>
    <t>2.3.6</t>
  </si>
  <si>
    <t xml:space="preserve">PRODUCTOS DE MINERALES, METALICOS Y </t>
  </si>
  <si>
    <t>NO METALICOS</t>
  </si>
  <si>
    <t>2.3.7</t>
  </si>
  <si>
    <t xml:space="preserve">COMBUSTIBLES, LUBRICANTES, PRODUCTOS </t>
  </si>
  <si>
    <t>QUIMICOS Y CONEXOS</t>
  </si>
  <si>
    <t>2.3.8</t>
  </si>
  <si>
    <t xml:space="preserve">GASTOS QUE SE ASIGNARAN DURANTE EL </t>
  </si>
  <si>
    <t>EJERCICIO (ART.31Y 33 LEY 423-06)</t>
  </si>
  <si>
    <t>2.3.9</t>
  </si>
  <si>
    <t xml:space="preserve">PRODUCTOS Y UTILES VARIOS  </t>
  </si>
  <si>
    <t>2,4</t>
  </si>
  <si>
    <t>TRASFERENCIAS CORRIENTES</t>
  </si>
  <si>
    <t>2.4.1</t>
  </si>
  <si>
    <t xml:space="preserve">TRASFERENCIAS CORRIENTES AL SECTOR </t>
  </si>
  <si>
    <t>PRIVADO</t>
  </si>
  <si>
    <t>2.4.2</t>
  </si>
  <si>
    <t>TRASFERENCIAS CORRIENTES AL GOBIERNO</t>
  </si>
  <si>
    <t xml:space="preserve">GENERAL NACIONAL </t>
  </si>
  <si>
    <t>2,4,3</t>
  </si>
  <si>
    <t xml:space="preserve">TRASFERENCIAS CORRIENTES A GOBIERNOS </t>
  </si>
  <si>
    <t>GENERALES LOCALES</t>
  </si>
  <si>
    <t>2,4,4</t>
  </si>
  <si>
    <t>TRASFERENCIAS CORRIENTES A EMPRESAS</t>
  </si>
  <si>
    <t>PUBLICAS NO FINANCIERAS</t>
  </si>
  <si>
    <t>2,4,5</t>
  </si>
  <si>
    <t xml:space="preserve">TRASFERENCIAS CORRIENTES A </t>
  </si>
  <si>
    <t>INSTITUCIONES PUBLICAS FINANCIERAS</t>
  </si>
  <si>
    <t>2,4,7</t>
  </si>
  <si>
    <t>EXTERNO</t>
  </si>
  <si>
    <t>2.4.9</t>
  </si>
  <si>
    <t>2.5</t>
  </si>
  <si>
    <t>TRANSFERENCIAS DE CAPITAL</t>
  </si>
  <si>
    <t>2.5.1</t>
  </si>
  <si>
    <t>TRANSFERENCIAS DE CAPITAL AL SECTOR</t>
  </si>
  <si>
    <t>2.5.2</t>
  </si>
  <si>
    <t>TRANSFERENCIAS DE CAPITAL AL GOBIERNO</t>
  </si>
  <si>
    <t>2.5.3</t>
  </si>
  <si>
    <t>GENERAL LOCALES</t>
  </si>
  <si>
    <t>2.5.4</t>
  </si>
  <si>
    <t>TRANSFERENCIAS DE CAPITAL A EMPRESAS</t>
  </si>
  <si>
    <t>2.5.5</t>
  </si>
  <si>
    <t xml:space="preserve">TRANSFERENCIAS DE CAPITAL A </t>
  </si>
  <si>
    <t>INSTITUCIONES PUBLICAS NO FINANCIERAS</t>
  </si>
  <si>
    <t>2.5.6</t>
  </si>
  <si>
    <t>2.5.9</t>
  </si>
  <si>
    <t>TRANSFERENCIAS DE CAPITAL A OTRAS</t>
  </si>
  <si>
    <t>INSTITUCIONES PUBLICAS</t>
  </si>
  <si>
    <t>2.6</t>
  </si>
  <si>
    <r>
      <t>B</t>
    </r>
    <r>
      <rPr>
        <b/>
        <sz val="10"/>
        <rFont val="Times New Roman"/>
        <family val="1"/>
      </rPr>
      <t>IENES MUEBLES ,INMUEBLES E INTANGIBLES</t>
    </r>
  </si>
  <si>
    <t>2.6.1</t>
  </si>
  <si>
    <t>MOBILIARIO Y EQUIPO</t>
  </si>
  <si>
    <t>2.6.2</t>
  </si>
  <si>
    <t xml:space="preserve">MOBILIARIO Y EQUIPO EDUCACIONAL </t>
  </si>
  <si>
    <t>Y CREATIVO</t>
  </si>
  <si>
    <t>2.6.3</t>
  </si>
  <si>
    <t xml:space="preserve">EQUIPO E INSTRUMENTAL, CIENTIFICO Y </t>
  </si>
  <si>
    <t>LABORATORIO</t>
  </si>
  <si>
    <t>2.6.4</t>
  </si>
  <si>
    <t xml:space="preserve">VEHICULOS Y EQUIPOS DE TRANSPORTE, </t>
  </si>
  <si>
    <t>TRACCION Y ELEVACION</t>
  </si>
  <si>
    <t>2.6.5</t>
  </si>
  <si>
    <t xml:space="preserve">MAQUINARIA, OTROS EQUIPOS </t>
  </si>
  <si>
    <t>Y HERRAMIENTAS</t>
  </si>
  <si>
    <t>2.6.6</t>
  </si>
  <si>
    <t>EQUIPOS DE DEFENSA Y SEGURIDAD</t>
  </si>
  <si>
    <t>2.6.7</t>
  </si>
  <si>
    <t>ACTIVOS BIOLOGICOS CULTIVABLES</t>
  </si>
  <si>
    <t>2.6.8</t>
  </si>
  <si>
    <t>BIENES INTANGIBLES</t>
  </si>
  <si>
    <t>2.6.9</t>
  </si>
  <si>
    <t xml:space="preserve">EEDIFICIOS, ESTRUCTURAS, TIERRAS, </t>
  </si>
  <si>
    <t>TERRENO Y OBJETOS DE VALOR</t>
  </si>
  <si>
    <t>2.7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</si>
  <si>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</si>
  <si>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</si>
  <si>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</si>
  <si>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</si>
  <si>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</si>
  <si>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</si>
  <si>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</si>
  <si>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</si>
  <si>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 xml:space="preserve">EJERCICIO PARA INVERSION (ART.32 Y 33 </t>
  </si>
  <si>
    <t>(LEY 423-0)</t>
  </si>
  <si>
    <t>2.8</t>
  </si>
  <si>
    <t xml:space="preserve">ADQUISICION DE ACTIVOS FINANCIEROS </t>
  </si>
  <si>
    <t>CON FINES DE POLITICA</t>
  </si>
  <si>
    <t>2.8.1</t>
  </si>
  <si>
    <t>CONCESION DE PRESTAMOS</t>
  </si>
  <si>
    <t>2.8.2</t>
  </si>
  <si>
    <t xml:space="preserve">ADQUISICION DE TITULOS VALORES </t>
  </si>
  <si>
    <t>REPRESENTATIVOS DE DEUDA</t>
  </si>
  <si>
    <t>2.9</t>
  </si>
  <si>
    <t>GASTOS FINANCIEROS</t>
  </si>
  <si>
    <t>2.9.1</t>
  </si>
  <si>
    <t>INTERESES DE LA DEUDA PUBLICA INTERNA</t>
  </si>
  <si>
    <t>2.9.2</t>
  </si>
  <si>
    <t>INTERESES DE LA DEUDA PUBLICA EXTERNA</t>
  </si>
  <si>
    <t>2.9.4</t>
  </si>
  <si>
    <t>COMISIONES Y OTROS GASTOS BANCARIOS</t>
  </si>
  <si>
    <t>DE LA DEUDA PUBLICA</t>
  </si>
  <si>
    <t>TOTAL GASTOS</t>
  </si>
  <si>
    <t>4 - APLICACIONES FINANCIERAS</t>
  </si>
  <si>
    <t>INCREMENTO DE ACTIVOS FINANCIEROS</t>
  </si>
  <si>
    <t>4.1.1</t>
  </si>
  <si>
    <t>CORRIENTE</t>
  </si>
  <si>
    <t>4.1.2</t>
  </si>
  <si>
    <t xml:space="preserve">INCREMENTO DE ACTIVOS FINANCIEROS NO </t>
  </si>
  <si>
    <t>DISNINUCION DE PASIVOS</t>
  </si>
  <si>
    <t>4.2.1</t>
  </si>
  <si>
    <t>DISNINUCION DE PASIVOS CORRIENTES</t>
  </si>
  <si>
    <t>4.2.2</t>
  </si>
  <si>
    <t>DISNINUCION DE PASIVOS NO CORRIENTES</t>
  </si>
  <si>
    <t xml:space="preserve">DISMINUCION DE FONDOS DE TERCEROS </t>
  </si>
  <si>
    <t>4.3.5</t>
  </si>
  <si>
    <t xml:space="preserve">DISMINUCION  DEPOSITOS FONDOS DE </t>
  </si>
  <si>
    <t>TERCEROS</t>
  </si>
  <si>
    <t>TOTAL APLICACIONES FINANCIERAS</t>
  </si>
  <si>
    <t>TOTAL GASTOS Y APLICACIONES FINANCIERAS</t>
  </si>
  <si>
    <t>NOTAS:</t>
  </si>
  <si>
    <t>1.Gasto devengado</t>
  </si>
  <si>
    <t>2.Se presenta el gasto por mes, cada mes se debe actualizar el gastodevengado de los meses anteriores.</t>
  </si>
  <si>
    <t>3.Se presenta la clasificacion objetal del gasto al nivel de cuenta.</t>
  </si>
  <si>
    <t>4.Fecha de imputacion : ultimo dia del mes actualizado.</t>
  </si>
  <si>
    <t>5.Fecha de registro: el dia 10 del mes siguiente al mes actualizado</t>
  </si>
  <si>
    <t>6.Fuente Reporte del Sigef.</t>
  </si>
  <si>
    <t>PREPARADO POR:</t>
  </si>
  <si>
    <t>LIC. REYNA JOSEFINA ARIAS CARRRASCO</t>
  </si>
  <si>
    <t>ENCARGADA DE PRESUPUESTO</t>
  </si>
  <si>
    <t>ABRIL</t>
  </si>
  <si>
    <t>0</t>
  </si>
  <si>
    <t>MAYO</t>
  </si>
  <si>
    <t>JUNIO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</si>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</sst>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Times New Roman"/>
      <family val="1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7">
    <xf numFmtId="0" fontId="0" fillId="0" borderId="0" xfId="0"/>
    <xf numFmtId="0" fontId="3" fillId="0" borderId="0" xfId="2" applyFont="1"/>
    <xf numFmtId="0" fontId="4" fillId="0" borderId="0" xfId="2" applyFont="1"/>
    <xf numFmtId="0" fontId="4" fillId="0" borderId="0" xfId="2" applyFont="1" applyAlignment="1">
      <alignment horizontal="center"/>
    </xf>
    <xf numFmtId="0" fontId="3" fillId="2" borderId="0" xfId="2" applyFont="1" applyFill="1"/>
    <xf numFmtId="0" fontId="7" fillId="2" borderId="0" xfId="2" applyFont="1" applyFill="1" applyAlignment="1">
      <alignment horizontal="center"/>
    </xf>
    <xf numFmtId="0" fontId="7" fillId="3" borderId="7" xfId="2" applyFont="1" applyFill="1" applyBorder="1" applyAlignment="1">
      <alignment horizontal="center"/>
    </xf>
    <xf numFmtId="0" fontId="8" fillId="3" borderId="8" xfId="0" applyFont="1" applyFill="1" applyBorder="1"/>
    <xf numFmtId="0" fontId="9" fillId="3" borderId="9" xfId="0" applyFont="1" applyFill="1" applyBorder="1"/>
    <xf numFmtId="0" fontId="6" fillId="3" borderId="10" xfId="2" applyFont="1" applyFill="1" applyBorder="1" applyAlignment="1">
      <alignment horizontal="center"/>
    </xf>
    <xf numFmtId="0" fontId="6" fillId="3" borderId="11" xfId="2" applyFont="1" applyFill="1" applyBorder="1" applyAlignment="1">
      <alignment horizontal="center"/>
    </xf>
    <xf numFmtId="0" fontId="4" fillId="3" borderId="11" xfId="2" applyFont="1" applyFill="1" applyBorder="1" applyAlignment="1">
      <alignment horizontal="center" vertical="top"/>
    </xf>
    <xf numFmtId="43" fontId="10" fillId="3" borderId="11" xfId="3" applyFont="1" applyFill="1" applyBorder="1" applyAlignment="1">
      <alignment horizontal="center" vertical="top"/>
    </xf>
    <xf numFmtId="0" fontId="2" fillId="0" borderId="11" xfId="2" applyBorder="1"/>
    <xf numFmtId="49" fontId="2" fillId="0" borderId="8" xfId="2" applyNumberFormat="1" applyBorder="1" applyAlignment="1">
      <alignment horizontal="center"/>
    </xf>
    <xf numFmtId="0" fontId="2" fillId="0" borderId="10" xfId="2" applyBorder="1"/>
    <xf numFmtId="0" fontId="4" fillId="2" borderId="11" xfId="2" applyFont="1" applyFill="1" applyBorder="1" applyAlignment="1">
      <alignment horizontal="center" vertical="top"/>
    </xf>
    <xf numFmtId="0" fontId="4" fillId="2" borderId="6" xfId="2" applyFont="1" applyFill="1" applyBorder="1" applyAlignment="1">
      <alignment horizontal="center" vertical="top"/>
    </xf>
    <xf numFmtId="43" fontId="10" fillId="2" borderId="6" xfId="3" applyFont="1" applyFill="1" applyBorder="1" applyAlignment="1">
      <alignment horizontal="center" vertical="top"/>
    </xf>
    <xf numFmtId="49" fontId="4" fillId="0" borderId="12" xfId="2" applyNumberFormat="1" applyFont="1" applyBorder="1" applyAlignment="1">
      <alignment horizontal="center" vertical="top"/>
    </xf>
    <xf numFmtId="0" fontId="4" fillId="0" borderId="1" xfId="2" applyFont="1" applyBorder="1" applyAlignment="1">
      <alignment vertical="top"/>
    </xf>
    <xf numFmtId="0" fontId="4" fillId="0" borderId="3" xfId="2" applyFont="1" applyBorder="1" applyAlignment="1">
      <alignment vertical="top"/>
    </xf>
    <xf numFmtId="43" fontId="4" fillId="0" borderId="12" xfId="2" applyNumberFormat="1" applyFont="1" applyBorder="1" applyAlignment="1">
      <alignment vertical="top"/>
    </xf>
    <xf numFmtId="49" fontId="4" fillId="0" borderId="3" xfId="2" applyNumberFormat="1" applyFont="1" applyBorder="1" applyAlignment="1">
      <alignment horizontal="right" vertical="top"/>
    </xf>
    <xf numFmtId="4" fontId="4" fillId="0" borderId="12" xfId="2" applyNumberFormat="1" applyFont="1" applyBorder="1" applyAlignment="1">
      <alignment horizontal="center" vertical="top"/>
    </xf>
    <xf numFmtId="4" fontId="4" fillId="0" borderId="1" xfId="2" applyNumberFormat="1" applyFont="1" applyBorder="1" applyAlignment="1">
      <alignment horizontal="center" vertical="top"/>
    </xf>
    <xf numFmtId="4" fontId="0" fillId="0" borderId="12" xfId="0" applyNumberFormat="1" applyBorder="1"/>
    <xf numFmtId="49" fontId="4" fillId="0" borderId="13" xfId="2" applyNumberFormat="1" applyFont="1" applyBorder="1" applyAlignment="1">
      <alignment horizontal="center" vertical="top"/>
    </xf>
    <xf numFmtId="0" fontId="4" fillId="0" borderId="13" xfId="2" applyFont="1" applyBorder="1" applyAlignment="1">
      <alignment horizontal="center" vertical="top"/>
    </xf>
    <xf numFmtId="0" fontId="11" fillId="0" borderId="14" xfId="2" applyFont="1" applyBorder="1" applyAlignment="1">
      <alignment vertical="top"/>
    </xf>
    <xf numFmtId="0" fontId="11" fillId="0" borderId="15" xfId="2" applyFont="1" applyBorder="1" applyAlignment="1">
      <alignment vertical="top"/>
    </xf>
    <xf numFmtId="43" fontId="11" fillId="0" borderId="13" xfId="1" applyFont="1" applyBorder="1" applyAlignment="1">
      <alignment vertical="top"/>
    </xf>
    <xf numFmtId="49" fontId="11" fillId="0" borderId="16" xfId="2" applyNumberFormat="1" applyFont="1" applyBorder="1" applyAlignment="1">
      <alignment vertical="top"/>
    </xf>
    <xf numFmtId="4" fontId="11" fillId="0" borderId="14" xfId="2" applyNumberFormat="1" applyFont="1" applyBorder="1" applyAlignment="1">
      <alignment horizontal="center" vertical="top"/>
    </xf>
    <xf numFmtId="49" fontId="4" fillId="0" borderId="17" xfId="2" applyNumberFormat="1" applyFont="1" applyBorder="1" applyAlignment="1">
      <alignment horizontal="center" vertical="top"/>
    </xf>
    <xf numFmtId="0" fontId="4" fillId="0" borderId="17" xfId="2" applyFont="1" applyBorder="1" applyAlignment="1">
      <alignment horizontal="center" vertical="top"/>
    </xf>
    <xf numFmtId="0" fontId="11" fillId="0" borderId="18" xfId="2" applyFont="1" applyBorder="1" applyAlignment="1">
      <alignment vertical="top"/>
    </xf>
    <xf numFmtId="0" fontId="11" fillId="0" borderId="19" xfId="2" applyFont="1" applyBorder="1" applyAlignment="1">
      <alignment vertical="top"/>
    </xf>
    <xf numFmtId="43" fontId="11" fillId="0" borderId="17" xfId="1" applyFont="1" applyBorder="1" applyAlignment="1">
      <alignment vertical="top"/>
    </xf>
    <xf numFmtId="0" fontId="11" fillId="0" borderId="20" xfId="2" applyFont="1" applyBorder="1" applyAlignment="1">
      <alignment vertical="top"/>
    </xf>
    <xf numFmtId="4" fontId="11" fillId="0" borderId="18" xfId="2" applyNumberFormat="1" applyFont="1" applyBorder="1" applyAlignment="1">
      <alignment horizontal="center" vertical="top"/>
    </xf>
    <xf numFmtId="49" fontId="11" fillId="0" borderId="17" xfId="1" applyNumberFormat="1" applyFont="1" applyBorder="1" applyAlignment="1">
      <alignment horizontal="center" vertical="top"/>
    </xf>
    <xf numFmtId="49" fontId="11" fillId="0" borderId="14" xfId="1" applyNumberFormat="1" applyFont="1" applyFill="1" applyBorder="1" applyAlignment="1">
      <alignment horizontal="center" vertical="top"/>
    </xf>
    <xf numFmtId="49" fontId="11" fillId="0" borderId="21" xfId="1" applyNumberFormat="1" applyFont="1" applyFill="1" applyBorder="1" applyAlignment="1">
      <alignment horizontal="center" vertical="top"/>
    </xf>
    <xf numFmtId="43" fontId="11" fillId="0" borderId="21" xfId="1" applyFont="1" applyBorder="1" applyAlignment="1">
      <alignment vertical="top"/>
    </xf>
    <xf numFmtId="4" fontId="11" fillId="0" borderId="22" xfId="2" applyNumberFormat="1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164" fontId="4" fillId="0" borderId="12" xfId="4" applyFont="1" applyBorder="1" applyAlignment="1">
      <alignment vertical="top"/>
    </xf>
    <xf numFmtId="0" fontId="11" fillId="0" borderId="23" xfId="2" applyFont="1" applyBorder="1" applyAlignment="1">
      <alignment vertical="top"/>
    </xf>
    <xf numFmtId="0" fontId="11" fillId="0" borderId="24" xfId="2" applyFont="1" applyBorder="1" applyAlignment="1">
      <alignment vertical="top"/>
    </xf>
    <xf numFmtId="43" fontId="11" fillId="0" borderId="13" xfId="1" applyFont="1" applyFill="1" applyBorder="1" applyAlignment="1">
      <alignment vertical="top"/>
    </xf>
    <xf numFmtId="0" fontId="11" fillId="0" borderId="16" xfId="2" applyFont="1" applyBorder="1" applyAlignment="1">
      <alignment vertical="top"/>
    </xf>
    <xf numFmtId="164" fontId="11" fillId="0" borderId="13" xfId="4" applyFont="1" applyFill="1" applyBorder="1" applyAlignment="1">
      <alignment vertical="top"/>
    </xf>
    <xf numFmtId="43" fontId="11" fillId="0" borderId="17" xfId="1" applyFont="1" applyFill="1" applyBorder="1" applyAlignment="1">
      <alignment vertical="top"/>
    </xf>
    <xf numFmtId="49" fontId="11" fillId="0" borderId="13" xfId="1" applyNumberFormat="1" applyFont="1" applyFill="1" applyBorder="1" applyAlignment="1">
      <alignment horizontal="center" vertical="top"/>
    </xf>
    <xf numFmtId="164" fontId="11" fillId="0" borderId="17" xfId="4" applyFont="1" applyFill="1" applyBorder="1" applyAlignment="1">
      <alignment vertical="top"/>
    </xf>
    <xf numFmtId="0" fontId="4" fillId="0" borderId="21" xfId="2" applyFont="1" applyBorder="1" applyAlignment="1">
      <alignment horizontal="center" vertical="top"/>
    </xf>
    <xf numFmtId="0" fontId="11" fillId="0" borderId="22" xfId="2" applyFont="1" applyBorder="1" applyAlignment="1">
      <alignment vertical="top"/>
    </xf>
    <xf numFmtId="0" fontId="11" fillId="0" borderId="25" xfId="2" applyFont="1" applyBorder="1" applyAlignment="1">
      <alignment vertical="top"/>
    </xf>
    <xf numFmtId="0" fontId="11" fillId="0" borderId="0" xfId="2" applyFont="1" applyAlignment="1">
      <alignment vertical="top"/>
    </xf>
    <xf numFmtId="0" fontId="4" fillId="0" borderId="22" xfId="2" applyFont="1" applyBorder="1" applyAlignment="1">
      <alignment horizontal="center" vertical="top"/>
    </xf>
    <xf numFmtId="0" fontId="11" fillId="0" borderId="26" xfId="2" applyFont="1" applyBorder="1" applyAlignment="1">
      <alignment vertical="top"/>
    </xf>
    <xf numFmtId="0" fontId="11" fillId="0" borderId="21" xfId="2" applyFont="1" applyBorder="1" applyAlignment="1">
      <alignment vertical="top"/>
    </xf>
    <xf numFmtId="49" fontId="11" fillId="0" borderId="22" xfId="4" applyNumberFormat="1" applyFont="1" applyFill="1" applyBorder="1" applyAlignment="1">
      <alignment horizontal="center" vertical="top"/>
    </xf>
    <xf numFmtId="49" fontId="11" fillId="0" borderId="21" xfId="4" applyNumberFormat="1" applyFont="1" applyFill="1" applyBorder="1" applyAlignment="1">
      <alignment horizontal="center" vertical="top"/>
    </xf>
    <xf numFmtId="0" fontId="4" fillId="0" borderId="4" xfId="2" applyFont="1" applyBorder="1" applyAlignment="1">
      <alignment horizontal="center" vertical="top"/>
    </xf>
    <xf numFmtId="0" fontId="4" fillId="0" borderId="14" xfId="2" applyFont="1" applyBorder="1" applyAlignment="1">
      <alignment horizontal="center" vertical="top"/>
    </xf>
    <xf numFmtId="0" fontId="11" fillId="0" borderId="13" xfId="2" applyFont="1" applyBorder="1" applyAlignment="1">
      <alignment vertical="top"/>
    </xf>
    <xf numFmtId="0" fontId="4" fillId="0" borderId="27" xfId="2" applyFont="1" applyBorder="1" applyAlignment="1">
      <alignment horizontal="center" vertical="top"/>
    </xf>
    <xf numFmtId="0" fontId="11" fillId="0" borderId="4" xfId="2" applyFont="1" applyBorder="1" applyAlignment="1">
      <alignment vertical="top"/>
    </xf>
    <xf numFmtId="43" fontId="11" fillId="0" borderId="25" xfId="1" applyFont="1" applyFill="1" applyBorder="1" applyAlignment="1">
      <alignment vertical="top"/>
    </xf>
    <xf numFmtId="164" fontId="11" fillId="0" borderId="21" xfId="4" applyFont="1" applyFill="1" applyBorder="1" applyAlignment="1">
      <alignment vertical="top"/>
    </xf>
    <xf numFmtId="164" fontId="11" fillId="0" borderId="0" xfId="4" applyFont="1" applyFill="1" applyBorder="1" applyAlignment="1">
      <alignment vertical="top"/>
    </xf>
    <xf numFmtId="164" fontId="4" fillId="0" borderId="12" xfId="4" applyFont="1" applyFill="1" applyBorder="1" applyAlignment="1">
      <alignment vertical="top"/>
    </xf>
    <xf numFmtId="0" fontId="4" fillId="0" borderId="28" xfId="2" applyFont="1" applyBorder="1" applyAlignment="1">
      <alignment horizontal="center" vertical="top"/>
    </xf>
    <xf numFmtId="43" fontId="11" fillId="0" borderId="21" xfId="1" applyFont="1" applyFill="1" applyBorder="1" applyAlignment="1">
      <alignment vertical="top"/>
    </xf>
    <xf numFmtId="43" fontId="11" fillId="0" borderId="28" xfId="1" applyFont="1" applyFill="1" applyBorder="1" applyAlignment="1">
      <alignment vertical="top"/>
    </xf>
    <xf numFmtId="43" fontId="11" fillId="0" borderId="22" xfId="1" applyFont="1" applyFill="1" applyBorder="1" applyAlignment="1">
      <alignment vertical="top"/>
    </xf>
    <xf numFmtId="43" fontId="11" fillId="0" borderId="14" xfId="1" applyFont="1" applyFill="1" applyBorder="1" applyAlignment="1">
      <alignment vertical="top"/>
    </xf>
    <xf numFmtId="0" fontId="4" fillId="0" borderId="3" xfId="2" applyFont="1" applyBorder="1" applyAlignment="1">
      <alignment horizontal="center" vertical="top"/>
    </xf>
    <xf numFmtId="0" fontId="8" fillId="0" borderId="1" xfId="0" applyFont="1" applyBorder="1"/>
    <xf numFmtId="0" fontId="8" fillId="0" borderId="2" xfId="0" applyFont="1" applyBorder="1"/>
    <xf numFmtId="43" fontId="8" fillId="0" borderId="12" xfId="0" applyNumberFormat="1" applyFont="1" applyBorder="1"/>
    <xf numFmtId="49" fontId="4" fillId="0" borderId="12" xfId="2" applyNumberFormat="1" applyFont="1" applyBorder="1" applyAlignment="1">
      <alignment horizontal="right" vertical="top"/>
    </xf>
    <xf numFmtId="164" fontId="8" fillId="0" borderId="12" xfId="4" applyFont="1" applyFill="1" applyBorder="1"/>
    <xf numFmtId="43" fontId="11" fillId="0" borderId="4" xfId="1" applyFont="1" applyFill="1" applyBorder="1" applyAlignment="1">
      <alignment vertical="top"/>
    </xf>
    <xf numFmtId="49" fontId="11" fillId="0" borderId="4" xfId="4" applyNumberFormat="1" applyFont="1" applyFill="1" applyBorder="1" applyAlignment="1">
      <alignment horizontal="center" vertical="top"/>
    </xf>
    <xf numFmtId="49" fontId="11" fillId="0" borderId="28" xfId="4" applyNumberFormat="1" applyFont="1" applyFill="1" applyBorder="1" applyAlignment="1">
      <alignment horizontal="center" vertical="top"/>
    </xf>
    <xf numFmtId="0" fontId="11" fillId="0" borderId="28" xfId="2" applyFont="1" applyBorder="1" applyAlignment="1">
      <alignment vertical="top"/>
    </xf>
    <xf numFmtId="164" fontId="11" fillId="0" borderId="22" xfId="4" applyFont="1" applyFill="1" applyBorder="1" applyAlignment="1">
      <alignment vertical="top"/>
    </xf>
    <xf numFmtId="0" fontId="11" fillId="0" borderId="27" xfId="2" applyFont="1" applyBorder="1" applyAlignment="1">
      <alignment vertical="top"/>
    </xf>
    <xf numFmtId="49" fontId="11" fillId="0" borderId="0" xfId="4" applyNumberFormat="1" applyFont="1" applyFill="1" applyBorder="1" applyAlignment="1">
      <alignment horizontal="center" vertical="top"/>
    </xf>
    <xf numFmtId="0" fontId="4" fillId="0" borderId="12" xfId="2" applyFont="1" applyBorder="1" applyAlignment="1">
      <alignment vertical="top"/>
    </xf>
    <xf numFmtId="49" fontId="11" fillId="0" borderId="12" xfId="4" applyNumberFormat="1" applyFont="1" applyFill="1" applyBorder="1" applyAlignment="1">
      <alignment horizontal="center" vertical="top"/>
    </xf>
    <xf numFmtId="0" fontId="4" fillId="0" borderId="25" xfId="2" applyFont="1" applyBorder="1" applyAlignment="1">
      <alignment horizontal="center" vertical="top"/>
    </xf>
    <xf numFmtId="0" fontId="9" fillId="0" borderId="28" xfId="0" applyFont="1" applyBorder="1"/>
    <xf numFmtId="0" fontId="11" fillId="0" borderId="1" xfId="2" applyFont="1" applyBorder="1" applyAlignment="1">
      <alignment vertical="top"/>
    </xf>
    <xf numFmtId="0" fontId="11" fillId="0" borderId="3" xfId="2" applyFont="1" applyBorder="1" applyAlignment="1">
      <alignment vertical="top"/>
    </xf>
    <xf numFmtId="49" fontId="11" fillId="0" borderId="28" xfId="1" applyNumberFormat="1" applyFont="1" applyFill="1" applyBorder="1" applyAlignment="1">
      <alignment horizontal="center" vertical="top"/>
    </xf>
    <xf numFmtId="49" fontId="11" fillId="0" borderId="22" xfId="1" applyNumberFormat="1" applyFont="1" applyFill="1" applyBorder="1" applyAlignment="1">
      <alignment horizontal="center" vertical="top"/>
    </xf>
    <xf numFmtId="0" fontId="4" fillId="0" borderId="0" xfId="2" applyFont="1" applyAlignment="1">
      <alignment horizontal="center" vertical="top"/>
    </xf>
    <xf numFmtId="49" fontId="11" fillId="0" borderId="4" xfId="1" applyNumberFormat="1" applyFont="1" applyFill="1" applyBorder="1" applyAlignment="1">
      <alignment horizontal="center" vertical="top"/>
    </xf>
    <xf numFmtId="0" fontId="4" fillId="0" borderId="15" xfId="2" applyFont="1" applyBorder="1" applyAlignment="1">
      <alignment horizontal="center" vertical="top"/>
    </xf>
    <xf numFmtId="43" fontId="11" fillId="0" borderId="16" xfId="1" applyFont="1" applyFill="1" applyBorder="1" applyAlignment="1">
      <alignment vertical="top"/>
    </xf>
    <xf numFmtId="49" fontId="11" fillId="0" borderId="17" xfId="1" applyNumberFormat="1" applyFont="1" applyFill="1" applyBorder="1" applyAlignment="1">
      <alignment horizontal="center" vertical="top"/>
    </xf>
    <xf numFmtId="49" fontId="11" fillId="0" borderId="0" xfId="1" applyNumberFormat="1" applyFont="1" applyFill="1" applyBorder="1" applyAlignment="1">
      <alignment horizontal="center" vertical="top"/>
    </xf>
    <xf numFmtId="49" fontId="4" fillId="0" borderId="6" xfId="2" applyNumberFormat="1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4" fillId="0" borderId="0" xfId="2" applyFont="1" applyAlignment="1">
      <alignment vertical="top"/>
    </xf>
    <xf numFmtId="0" fontId="4" fillId="0" borderId="7" xfId="2" applyFont="1" applyBorder="1" applyAlignment="1">
      <alignment vertical="top"/>
    </xf>
    <xf numFmtId="49" fontId="11" fillId="0" borderId="29" xfId="4" applyNumberFormat="1" applyFont="1" applyFill="1" applyBorder="1" applyAlignment="1">
      <alignment horizontal="center" vertical="top"/>
    </xf>
    <xf numFmtId="49" fontId="11" fillId="0" borderId="7" xfId="4" applyNumberFormat="1" applyFont="1" applyFill="1" applyBorder="1" applyAlignment="1">
      <alignment horizontal="center" vertical="top"/>
    </xf>
    <xf numFmtId="0" fontId="4" fillId="0" borderId="11" xfId="2" applyFont="1" applyBorder="1" applyAlignment="1">
      <alignment horizontal="center" vertical="top"/>
    </xf>
    <xf numFmtId="0" fontId="4" fillId="0" borderId="10" xfId="2" applyFont="1" applyBorder="1" applyAlignment="1">
      <alignment horizontal="center" vertical="top"/>
    </xf>
    <xf numFmtId="0" fontId="4" fillId="0" borderId="9" xfId="2" applyFont="1" applyBorder="1" applyAlignment="1">
      <alignment vertical="top"/>
    </xf>
    <xf numFmtId="0" fontId="4" fillId="0" borderId="11" xfId="2" applyFont="1" applyBorder="1" applyAlignment="1">
      <alignment vertical="top"/>
    </xf>
    <xf numFmtId="49" fontId="4" fillId="0" borderId="11" xfId="2" applyNumberFormat="1" applyFont="1" applyBorder="1" applyAlignment="1">
      <alignment horizontal="right" vertical="top"/>
    </xf>
    <xf numFmtId="49" fontId="11" fillId="0" borderId="8" xfId="4" applyNumberFormat="1" applyFont="1" applyFill="1" applyBorder="1" applyAlignment="1">
      <alignment horizontal="center" vertical="top"/>
    </xf>
    <xf numFmtId="49" fontId="11" fillId="0" borderId="11" xfId="4" applyNumberFormat="1" applyFont="1" applyFill="1" applyBorder="1" applyAlignment="1">
      <alignment horizontal="center" vertical="top"/>
    </xf>
    <xf numFmtId="49" fontId="11" fillId="0" borderId="15" xfId="1" applyNumberFormat="1" applyFont="1" applyFill="1" applyBorder="1" applyAlignment="1">
      <alignment horizontal="center" vertical="top"/>
    </xf>
    <xf numFmtId="0" fontId="6" fillId="0" borderId="0" xfId="2" applyFont="1"/>
    <xf numFmtId="164" fontId="6" fillId="0" borderId="0" xfId="4" applyFont="1" applyFill="1" applyBorder="1" applyAlignment="1"/>
    <xf numFmtId="0" fontId="6" fillId="0" borderId="7" xfId="2" applyFont="1" applyBorder="1"/>
    <xf numFmtId="0" fontId="6" fillId="0" borderId="29" xfId="2" applyFont="1" applyBorder="1"/>
    <xf numFmtId="0" fontId="6" fillId="0" borderId="30" xfId="2" applyFont="1" applyBorder="1"/>
    <xf numFmtId="0" fontId="6" fillId="0" borderId="12" xfId="2" applyFont="1" applyBorder="1"/>
    <xf numFmtId="164" fontId="6" fillId="0" borderId="12" xfId="4" applyFont="1" applyFill="1" applyBorder="1" applyAlignment="1"/>
    <xf numFmtId="0" fontId="6" fillId="0" borderId="22" xfId="2" applyFont="1" applyBorder="1"/>
    <xf numFmtId="0" fontId="2" fillId="0" borderId="22" xfId="2" applyBorder="1"/>
    <xf numFmtId="0" fontId="2" fillId="0" borderId="26" xfId="2" applyBorder="1"/>
    <xf numFmtId="0" fontId="6" fillId="0" borderId="4" xfId="2" applyFont="1" applyBorder="1"/>
    <xf numFmtId="0" fontId="2" fillId="0" borderId="4" xfId="2" applyBorder="1"/>
    <xf numFmtId="0" fontId="2" fillId="0" borderId="0" xfId="2"/>
    <xf numFmtId="0" fontId="8" fillId="0" borderId="22" xfId="0" applyFont="1" applyBorder="1"/>
    <xf numFmtId="49" fontId="11" fillId="2" borderId="22" xfId="1" applyNumberFormat="1" applyFont="1" applyFill="1" applyBorder="1" applyAlignment="1">
      <alignment horizontal="center" vertical="top"/>
    </xf>
    <xf numFmtId="0" fontId="6" fillId="0" borderId="14" xfId="2" applyFont="1" applyBorder="1"/>
    <xf numFmtId="0" fontId="8" fillId="0" borderId="14" xfId="0" applyFont="1" applyBorder="1"/>
    <xf numFmtId="0" fontId="2" fillId="0" borderId="14" xfId="2" applyBorder="1"/>
    <xf numFmtId="0" fontId="2" fillId="0" borderId="16" xfId="2" applyBorder="1"/>
    <xf numFmtId="49" fontId="11" fillId="2" borderId="14" xfId="1" applyNumberFormat="1" applyFont="1" applyFill="1" applyBorder="1" applyAlignment="1">
      <alignment horizontal="center" vertical="top"/>
    </xf>
    <xf numFmtId="0" fontId="6" fillId="0" borderId="13" xfId="2" applyFont="1" applyBorder="1"/>
    <xf numFmtId="0" fontId="6" fillId="0" borderId="15" xfId="2" applyFont="1" applyBorder="1"/>
    <xf numFmtId="49" fontId="11" fillId="2" borderId="13" xfId="1" applyNumberFormat="1" applyFont="1" applyFill="1" applyBorder="1" applyAlignment="1">
      <alignment horizontal="center" vertical="top"/>
    </xf>
    <xf numFmtId="49" fontId="6" fillId="0" borderId="13" xfId="4" applyNumberFormat="1" applyFont="1" applyFill="1" applyBorder="1" applyAlignment="1"/>
    <xf numFmtId="49" fontId="6" fillId="0" borderId="14" xfId="4" applyNumberFormat="1" applyFont="1" applyFill="1" applyBorder="1" applyAlignment="1"/>
    <xf numFmtId="0" fontId="6" fillId="0" borderId="17" xfId="2" applyFont="1" applyBorder="1"/>
    <xf numFmtId="0" fontId="2" fillId="0" borderId="18" xfId="2" applyBorder="1"/>
    <xf numFmtId="0" fontId="2" fillId="0" borderId="19" xfId="2" applyBorder="1"/>
    <xf numFmtId="0" fontId="6" fillId="0" borderId="18" xfId="2" applyFont="1" applyBorder="1"/>
    <xf numFmtId="0" fontId="6" fillId="0" borderId="19" xfId="2" applyFont="1" applyBorder="1"/>
    <xf numFmtId="0" fontId="6" fillId="0" borderId="25" xfId="2" applyFont="1" applyBorder="1"/>
    <xf numFmtId="49" fontId="6" fillId="0" borderId="21" xfId="4" applyNumberFormat="1" applyFont="1" applyFill="1" applyBorder="1" applyAlignment="1"/>
    <xf numFmtId="49" fontId="6" fillId="0" borderId="22" xfId="4" applyNumberFormat="1" applyFont="1" applyFill="1" applyBorder="1" applyAlignment="1"/>
    <xf numFmtId="0" fontId="6" fillId="0" borderId="21" xfId="2" applyFont="1" applyBorder="1"/>
    <xf numFmtId="0" fontId="6" fillId="0" borderId="8" xfId="2" applyFont="1" applyBorder="1"/>
    <xf numFmtId="0" fontId="6" fillId="0" borderId="9" xfId="2" applyFont="1" applyBorder="1"/>
    <xf numFmtId="0" fontId="6" fillId="0" borderId="10" xfId="2" applyFont="1" applyBorder="1"/>
    <xf numFmtId="49" fontId="11" fillId="0" borderId="12" xfId="1" applyNumberFormat="1" applyFont="1" applyFill="1" applyBorder="1" applyAlignment="1">
      <alignment horizontal="center" vertical="top"/>
    </xf>
    <xf numFmtId="49" fontId="2" fillId="0" borderId="12" xfId="4" applyNumberFormat="1" applyFont="1" applyFill="1" applyBorder="1" applyAlignment="1">
      <alignment horizontal="center"/>
    </xf>
    <xf numFmtId="49" fontId="2" fillId="0" borderId="0" xfId="4" applyNumberFormat="1" applyFont="1" applyFill="1" applyBorder="1" applyAlignment="1">
      <alignment horizontal="center"/>
    </xf>
    <xf numFmtId="0" fontId="6" fillId="3" borderId="1" xfId="2" applyFont="1" applyFill="1" applyBorder="1"/>
    <xf numFmtId="0" fontId="6" fillId="3" borderId="2" xfId="2" applyFont="1" applyFill="1" applyBorder="1"/>
    <xf numFmtId="164" fontId="6" fillId="3" borderId="12" xfId="4" applyFont="1" applyFill="1" applyBorder="1" applyAlignment="1"/>
    <xf numFmtId="0" fontId="8" fillId="0" borderId="0" xfId="0" applyFont="1"/>
    <xf numFmtId="0" fontId="9" fillId="0" borderId="0" xfId="0" applyFont="1"/>
    <xf numFmtId="0" fontId="12" fillId="0" borderId="0" xfId="0" applyFont="1"/>
    <xf numFmtId="43" fontId="12" fillId="0" borderId="0" xfId="0" applyNumberFormat="1" applyFont="1"/>
    <xf numFmtId="43" fontId="9" fillId="0" borderId="0" xfId="0" applyNumberFormat="1" applyFont="1"/>
    <xf numFmtId="43" fontId="4" fillId="3" borderId="11" xfId="3" applyFont="1" applyFill="1" applyBorder="1" applyAlignment="1">
      <alignment horizontal="center" vertical="top"/>
    </xf>
    <xf numFmtId="4" fontId="13" fillId="0" borderId="12" xfId="0" applyNumberFormat="1" applyFont="1" applyBorder="1"/>
    <xf numFmtId="0" fontId="15" fillId="2" borderId="11" xfId="2" applyFont="1" applyFill="1" applyBorder="1" applyAlignment="1">
      <alignment horizontal="center" vertical="top"/>
    </xf>
    <xf numFmtId="4" fontId="15" fillId="0" borderId="12" xfId="2" applyNumberFormat="1" applyFont="1" applyBorder="1" applyAlignment="1">
      <alignment horizontal="center" vertical="top"/>
    </xf>
    <xf numFmtId="4" fontId="16" fillId="0" borderId="14" xfId="2" applyNumberFormat="1" applyFont="1" applyBorder="1" applyAlignment="1">
      <alignment horizontal="center" vertical="top"/>
    </xf>
    <xf numFmtId="4" fontId="16" fillId="0" borderId="18" xfId="2" applyNumberFormat="1" applyFont="1" applyBorder="1" applyAlignment="1">
      <alignment horizontal="center" vertical="top"/>
    </xf>
    <xf numFmtId="49" fontId="16" fillId="0" borderId="14" xfId="1" applyNumberFormat="1" applyFont="1" applyFill="1" applyBorder="1" applyAlignment="1">
      <alignment horizontal="center" vertical="top"/>
    </xf>
    <xf numFmtId="164" fontId="15" fillId="0" borderId="12" xfId="4" applyFont="1" applyBorder="1" applyAlignment="1">
      <alignment vertical="top"/>
    </xf>
    <xf numFmtId="164" fontId="16" fillId="0" borderId="13" xfId="4" applyFont="1" applyFill="1" applyBorder="1" applyAlignment="1">
      <alignment vertical="top"/>
    </xf>
    <xf numFmtId="49" fontId="16" fillId="0" borderId="13" xfId="1" applyNumberFormat="1" applyFont="1" applyFill="1" applyBorder="1" applyAlignment="1">
      <alignment horizontal="center" vertical="top"/>
    </xf>
    <xf numFmtId="164" fontId="16" fillId="0" borderId="17" xfId="4" applyFont="1" applyFill="1" applyBorder="1" applyAlignment="1">
      <alignment vertical="top"/>
    </xf>
    <xf numFmtId="49" fontId="16" fillId="0" borderId="22" xfId="4" applyNumberFormat="1" applyFont="1" applyFill="1" applyBorder="1" applyAlignment="1">
      <alignment horizontal="center" vertical="top"/>
    </xf>
    <xf numFmtId="164" fontId="16" fillId="0" borderId="21" xfId="4" applyFont="1" applyFill="1" applyBorder="1" applyAlignment="1">
      <alignment vertical="top"/>
    </xf>
    <xf numFmtId="164" fontId="15" fillId="0" borderId="12" xfId="4" applyFont="1" applyFill="1" applyBorder="1" applyAlignment="1">
      <alignment vertical="top"/>
    </xf>
    <xf numFmtId="49" fontId="16" fillId="0" borderId="21" xfId="4" applyNumberFormat="1" applyFont="1" applyFill="1" applyBorder="1" applyAlignment="1">
      <alignment horizontal="center" vertical="top"/>
    </xf>
    <xf numFmtId="164" fontId="16" fillId="0" borderId="4" xfId="4" applyFont="1" applyFill="1" applyBorder="1" applyAlignment="1">
      <alignment vertical="top"/>
    </xf>
    <xf numFmtId="49" fontId="16" fillId="0" borderId="4" xfId="4" applyNumberFormat="1" applyFont="1" applyFill="1" applyBorder="1" applyAlignment="1">
      <alignment horizontal="center" vertical="top"/>
    </xf>
    <xf numFmtId="165" fontId="11" fillId="0" borderId="14" xfId="1" applyNumberFormat="1" applyFont="1" applyFill="1" applyBorder="1" applyAlignment="1">
      <alignment horizontal="center" vertical="top"/>
    </xf>
    <xf numFmtId="165" fontId="11" fillId="0" borderId="22" xfId="4" applyNumberFormat="1" applyFont="1" applyFill="1" applyBorder="1" applyAlignment="1">
      <alignment vertical="top"/>
    </xf>
    <xf numFmtId="4" fontId="13" fillId="3" borderId="12" xfId="0" applyNumberFormat="1" applyFont="1" applyFill="1" applyBorder="1"/>
    <xf numFmtId="43" fontId="14" fillId="0" borderId="12" xfId="1" applyFont="1" applyBorder="1"/>
    <xf numFmtId="0" fontId="8" fillId="3" borderId="7" xfId="0" applyFont="1" applyFill="1" applyBorder="1"/>
    <xf numFmtId="0" fontId="8" fillId="3" borderId="11" xfId="0" applyFont="1" applyFill="1" applyBorder="1"/>
    <xf numFmtId="0" fontId="8" fillId="3" borderId="29" xfId="0" applyFont="1" applyFill="1" applyBorder="1"/>
    <xf numFmtId="0" fontId="9" fillId="3" borderId="31" xfId="0" applyFont="1" applyFill="1" applyBorder="1"/>
    <xf numFmtId="0" fontId="6" fillId="3" borderId="30" xfId="2" applyFont="1" applyFill="1" applyBorder="1" applyAlignment="1">
      <alignment horizontal="center"/>
    </xf>
    <xf numFmtId="0" fontId="6" fillId="3" borderId="7" xfId="2" applyFont="1" applyFill="1" applyBorder="1" applyAlignment="1">
      <alignment horizontal="center"/>
    </xf>
    <xf numFmtId="4" fontId="0" fillId="0" borderId="11" xfId="0" applyNumberFormat="1" applyBorder="1"/>
    <xf numFmtId="4" fontId="0" fillId="0" borderId="17" xfId="0" applyNumberFormat="1" applyBorder="1"/>
    <xf numFmtId="4" fontId="0" fillId="0" borderId="21" xfId="0" applyNumberFormat="1" applyBorder="1"/>
    <xf numFmtId="164" fontId="11" fillId="0" borderId="18" xfId="4" applyFont="1" applyFill="1" applyBorder="1" applyAlignment="1">
      <alignment vertical="top"/>
    </xf>
    <xf numFmtId="165" fontId="11" fillId="0" borderId="22" xfId="4" applyNumberFormat="1" applyFont="1" applyFill="1" applyBorder="1" applyAlignment="1">
      <alignment horizontal="center" vertical="top"/>
    </xf>
    <xf numFmtId="4" fontId="0" fillId="0" borderId="0" xfId="0" applyNumberFormat="1"/>
    <xf numFmtId="4" fontId="0" fillId="0" borderId="13" xfId="0" applyNumberFormat="1" applyBorder="1"/>
    <xf numFmtId="4" fontId="0" fillId="0" borderId="28" xfId="0" applyNumberFormat="1" applyBorder="1"/>
    <xf numFmtId="4" fontId="0" fillId="0" borderId="7" xfId="0" applyNumberFormat="1" applyBorder="1"/>
    <xf numFmtId="164" fontId="11" fillId="0" borderId="28" xfId="4" applyFont="1" applyFill="1" applyBorder="1" applyAlignment="1">
      <alignment vertical="top"/>
    </xf>
    <xf numFmtId="49" fontId="11" fillId="0" borderId="14" xfId="4" applyNumberFormat="1" applyFont="1" applyFill="1" applyBorder="1" applyAlignment="1">
      <alignment horizontal="center" vertical="top"/>
    </xf>
    <xf numFmtId="0" fontId="0" fillId="0" borderId="22" xfId="0" applyBorder="1"/>
    <xf numFmtId="4" fontId="0" fillId="0" borderId="4" xfId="0" applyNumberFormat="1" applyBorder="1"/>
    <xf numFmtId="4" fontId="0" fillId="0" borderId="22" xfId="0" applyNumberFormat="1" applyBorder="1"/>
    <xf numFmtId="4" fontId="0" fillId="0" borderId="1" xfId="0" applyNumberFormat="1" applyBorder="1"/>
    <xf numFmtId="43" fontId="4" fillId="0" borderId="12" xfId="1" applyFont="1" applyFill="1" applyBorder="1" applyAlignment="1">
      <alignment vertical="top"/>
    </xf>
    <xf numFmtId="49" fontId="11" fillId="0" borderId="26" xfId="4" applyNumberFormat="1" applyFont="1" applyFill="1" applyBorder="1" applyAlignment="1">
      <alignment horizontal="center" vertical="top"/>
    </xf>
    <xf numFmtId="164" fontId="6" fillId="3" borderId="1" xfId="4" applyFont="1" applyFill="1" applyBorder="1" applyAlignment="1"/>
    <xf numFmtId="49" fontId="6" fillId="0" borderId="18" xfId="4" applyNumberFormat="1" applyFont="1" applyFill="1" applyBorder="1" applyAlignment="1"/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4" fillId="0" borderId="0" xfId="2" quotePrefix="1" applyFont="1" applyAlignment="1">
      <alignment horizontal="center"/>
    </xf>
    <xf numFmtId="4" fontId="13" fillId="3" borderId="3" xfId="0" applyNumberFormat="1" applyFont="1" applyFill="1" applyBorder="1"/>
    <xf numFmtId="0" fontId="9" fillId="3" borderId="6" xfId="0" applyFont="1" applyFill="1" applyBorder="1"/>
    <xf numFmtId="0" fontId="7" fillId="3" borderId="6" xfId="2" applyFont="1" applyFill="1" applyBorder="1" applyAlignment="1">
      <alignment horizontal="center"/>
    </xf>
    <xf numFmtId="4" fontId="0" fillId="0" borderId="14" xfId="0" applyNumberFormat="1" applyBorder="1"/>
    <xf numFmtId="4" fontId="0" fillId="0" borderId="18" xfId="0" applyNumberFormat="1" applyBorder="1"/>
    <xf numFmtId="4" fontId="0" fillId="0" borderId="32" xfId="0" applyNumberFormat="1" applyBorder="1"/>
    <xf numFmtId="4" fontId="0" fillId="5" borderId="12" xfId="0" applyNumberFormat="1" applyFill="1" applyBorder="1"/>
    <xf numFmtId="4" fontId="13" fillId="0" borderId="7" xfId="0" applyNumberFormat="1" applyFont="1" applyBorder="1"/>
    <xf numFmtId="164" fontId="6" fillId="5" borderId="11" xfId="4" applyFont="1" applyFill="1" applyBorder="1" applyAlignment="1"/>
    <xf numFmtId="164" fontId="6" fillId="5" borderId="12" xfId="4" applyFont="1" applyFill="1" applyBorder="1" applyAlignment="1"/>
    <xf numFmtId="49" fontId="4" fillId="5" borderId="3" xfId="2" applyNumberFormat="1" applyFont="1" applyFill="1" applyBorder="1" applyAlignment="1">
      <alignment horizontal="right" vertical="top"/>
    </xf>
    <xf numFmtId="43" fontId="6" fillId="5" borderId="11" xfId="2" applyNumberFormat="1" applyFont="1" applyFill="1" applyBorder="1"/>
    <xf numFmtId="43" fontId="6" fillId="6" borderId="12" xfId="2" applyNumberFormat="1" applyFont="1" applyFill="1" applyBorder="1"/>
    <xf numFmtId="49" fontId="4" fillId="6" borderId="3" xfId="2" applyNumberFormat="1" applyFont="1" applyFill="1" applyBorder="1" applyAlignment="1">
      <alignment horizontal="right" vertical="top"/>
    </xf>
    <xf numFmtId="4" fontId="0" fillId="5" borderId="11" xfId="0" applyNumberFormat="1" applyFill="1" applyBorder="1"/>
    <xf numFmtId="0" fontId="7" fillId="2" borderId="3" xfId="2" applyFont="1" applyFill="1" applyBorder="1" applyAlignment="1">
      <alignment horizontal="center"/>
    </xf>
    <xf numFmtId="49" fontId="11" fillId="0" borderId="16" xfId="4" applyNumberFormat="1" applyFont="1" applyFill="1" applyBorder="1" applyAlignment="1">
      <alignment horizontal="center" vertical="top"/>
    </xf>
    <xf numFmtId="164" fontId="8" fillId="0" borderId="7" xfId="4" applyFont="1" applyFill="1" applyBorder="1"/>
    <xf numFmtId="4" fontId="13" fillId="6" borderId="7" xfId="0" applyNumberFormat="1" applyFont="1" applyFill="1" applyBorder="1"/>
    <xf numFmtId="4" fontId="0" fillId="0" borderId="0" xfId="0" applyNumberFormat="1" applyBorder="1"/>
    <xf numFmtId="4" fontId="0" fillId="0" borderId="6" xfId="0" applyNumberFormat="1" applyBorder="1"/>
    <xf numFmtId="4" fontId="13" fillId="0" borderId="30" xfId="0" applyNumberFormat="1" applyFont="1" applyBorder="1"/>
    <xf numFmtId="4" fontId="13" fillId="2" borderId="7" xfId="0" applyNumberFormat="1" applyFont="1" applyFill="1" applyBorder="1"/>
    <xf numFmtId="4" fontId="0" fillId="0" borderId="27" xfId="0" applyNumberFormat="1" applyBorder="1"/>
    <xf numFmtId="4" fontId="0" fillId="5" borderId="6" xfId="0" applyNumberFormat="1" applyFill="1" applyBorder="1"/>
    <xf numFmtId="0" fontId="6" fillId="0" borderId="0" xfId="2" applyFont="1" applyAlignment="1">
      <alignment horizontal="center"/>
    </xf>
    <xf numFmtId="0" fontId="7" fillId="2" borderId="1" xfId="2" applyFont="1" applyFill="1" applyBorder="1" applyAlignment="1">
      <alignment horizontal="center"/>
    </xf>
    <xf numFmtId="0" fontId="7" fillId="2" borderId="2" xfId="2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quotePrefix="1" applyFont="1" applyAlignment="1">
      <alignment horizontal="center"/>
    </xf>
    <xf numFmtId="0" fontId="6" fillId="4" borderId="1" xfId="2" applyFont="1" applyFill="1" applyBorder="1"/>
    <xf numFmtId="0" fontId="6" fillId="4" borderId="2" xfId="2" applyFont="1" applyFill="1" applyBorder="1"/>
    <xf numFmtId="0" fontId="6" fillId="4" borderId="3" xfId="2" applyFont="1" applyFill="1" applyBorder="1"/>
    <xf numFmtId="0" fontId="4" fillId="0" borderId="1" xfId="2" applyFont="1" applyBorder="1" applyAlignment="1">
      <alignment vertical="top"/>
    </xf>
    <xf numFmtId="0" fontId="4" fillId="0" borderId="3" xfId="2" applyFont="1" applyBorder="1" applyAlignment="1">
      <alignment vertical="top"/>
    </xf>
    <xf numFmtId="0" fontId="11" fillId="0" borderId="14" xfId="2" applyFont="1" applyBorder="1" applyAlignment="1">
      <alignment vertical="top"/>
    </xf>
    <xf numFmtId="0" fontId="11" fillId="0" borderId="15" xfId="2" applyFont="1" applyBorder="1" applyAlignment="1">
      <alignment vertical="top"/>
    </xf>
    <xf numFmtId="0" fontId="11" fillId="0" borderId="18" xfId="2" applyFont="1" applyBorder="1" applyAlignment="1">
      <alignment vertical="top"/>
    </xf>
    <xf numFmtId="0" fontId="11" fillId="0" borderId="19" xfId="2" applyFont="1" applyBorder="1" applyAlignment="1">
      <alignment vertical="top"/>
    </xf>
  </cellXfs>
  <cellStyles count="5">
    <cellStyle name="Millares" xfId="1" builtinId="3"/>
    <cellStyle name="Millares 2" xfId="3"/>
    <cellStyle name="Millares 3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762000</xdr:colOff>
      <xdr:row>1</xdr:row>
      <xdr:rowOff>6350</xdr:rowOff>
    </xdr:from>
    <xdr:to>
      <xdr:col>7</xdr:col>
      <xdr:colOff>303158</xdr:colOff>
      <xdr:row>8</xdr:row>
      <xdr:rowOff>85977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69F272-1C35-4236-9F8B-4F786AD51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0900" y="190500"/>
          <a:ext cx="1566808" cy="14448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138"/>
  <sheetViews>
    <sheetView tabSelected="1" topLeftCell="A124" zoomScaleNormal="100" workbookViewId="0">
      <selection activeCell="T36" sqref="T36"/>
    </sheetView>
  </sheetViews>
  <sheetFormatPr baseColWidth="10" defaultRowHeight="15" x14ac:dyDescent="0.25"/>
  <cols>
    <col min="1" max="1" width="1.85546875" customWidth="1"/>
    <col min="2" max="2" width="5.7109375" customWidth="1"/>
    <col min="3" max="3" width="5.5703125" customWidth="1"/>
    <col min="5" max="5" width="30.140625" customWidth="1"/>
    <col min="6" max="6" width="18.42578125" customWidth="1"/>
    <col min="7" max="7" width="10.5703125" customWidth="1"/>
    <col min="8" max="8" width="19.140625" customWidth="1"/>
    <col min="9" max="9" width="17.140625" customWidth="1"/>
    <col min="10" max="10" width="16.42578125" customWidth="1"/>
    <col min="11" max="11" width="18.42578125" customWidth="1"/>
    <col min="12" max="12" width="18.28515625" customWidth="1"/>
    <col min="13" max="15" width="16.5703125" customWidth="1"/>
    <col min="16" max="16" width="17.85546875" customWidth="1"/>
  </cols>
  <sheetData>
    <row r="7" spans="2:16" ht="18.75" x14ac:dyDescent="0.3">
      <c r="C7" s="1"/>
      <c r="D7" s="2"/>
      <c r="E7" s="245"/>
      <c r="F7" s="245"/>
      <c r="G7" s="245"/>
      <c r="H7" s="245"/>
      <c r="I7" s="245"/>
      <c r="J7" s="245"/>
      <c r="K7" s="245"/>
      <c r="L7" s="215"/>
      <c r="M7" s="215"/>
      <c r="N7" s="215"/>
      <c r="O7" s="215"/>
    </row>
    <row r="8" spans="2:16" ht="18.75" x14ac:dyDescent="0.3">
      <c r="B8" s="1"/>
      <c r="C8" s="1"/>
      <c r="E8" s="246"/>
      <c r="F8" s="246"/>
      <c r="G8" s="246"/>
      <c r="H8" s="246"/>
      <c r="I8" s="3"/>
      <c r="J8" s="3"/>
      <c r="K8" s="2"/>
      <c r="L8" s="2"/>
      <c r="M8" s="2"/>
      <c r="N8" s="2"/>
      <c r="O8" s="2"/>
    </row>
    <row r="9" spans="2:16" ht="18.75" x14ac:dyDescent="0.3">
      <c r="B9" s="1"/>
      <c r="C9" s="1"/>
      <c r="D9" s="4"/>
      <c r="E9" s="247"/>
      <c r="F9" s="247"/>
      <c r="G9" s="247"/>
      <c r="H9" s="247"/>
      <c r="I9" s="247"/>
      <c r="J9" s="247"/>
      <c r="K9" s="247"/>
      <c r="L9" s="216"/>
      <c r="M9" s="216"/>
      <c r="N9" s="216"/>
      <c r="O9" s="216"/>
    </row>
    <row r="10" spans="2:16" x14ac:dyDescent="0.25">
      <c r="B10" s="246" t="s">
        <v>0</v>
      </c>
      <c r="C10" s="246"/>
      <c r="D10" s="246"/>
      <c r="E10" s="246"/>
      <c r="F10" s="246"/>
      <c r="G10" s="246"/>
      <c r="H10" s="246"/>
      <c r="I10" s="246"/>
      <c r="J10" s="246"/>
      <c r="K10" s="246"/>
      <c r="L10" s="3"/>
      <c r="M10" s="3"/>
      <c r="N10" s="3"/>
      <c r="O10" s="3"/>
    </row>
    <row r="11" spans="2:16" x14ac:dyDescent="0.25">
      <c r="B11" s="246" t="s">
        <v>1</v>
      </c>
      <c r="C11" s="246"/>
      <c r="D11" s="246"/>
      <c r="E11" s="246"/>
      <c r="F11" s="246"/>
      <c r="G11" s="246"/>
      <c r="H11" s="246"/>
      <c r="I11" s="246"/>
      <c r="J11" s="246"/>
      <c r="K11" s="246"/>
      <c r="L11" s="3"/>
      <c r="M11" s="3"/>
      <c r="N11" s="3"/>
      <c r="O11" s="3"/>
    </row>
    <row r="12" spans="2:16" ht="15.75" thickBot="1" x14ac:dyDescent="0.3">
      <c r="B12" s="242" t="s">
        <v>2</v>
      </c>
      <c r="C12" s="242"/>
      <c r="D12" s="242"/>
      <c r="E12" s="242"/>
      <c r="F12" s="242"/>
      <c r="G12" s="242"/>
      <c r="H12" s="242"/>
      <c r="I12" s="242"/>
      <c r="J12" s="242"/>
      <c r="K12" s="242"/>
      <c r="L12" s="214"/>
      <c r="M12" s="214"/>
      <c r="N12" s="214"/>
      <c r="O12" s="214"/>
    </row>
    <row r="13" spans="2:16" ht="15.75" thickBot="1" x14ac:dyDescent="0.3">
      <c r="B13" s="5"/>
      <c r="C13" s="5"/>
      <c r="D13" s="5"/>
      <c r="E13" s="5"/>
      <c r="F13" s="5"/>
      <c r="G13" s="5"/>
      <c r="H13" s="243" t="s">
        <v>3</v>
      </c>
      <c r="I13" s="244"/>
      <c r="J13" s="244"/>
      <c r="K13" s="244"/>
      <c r="L13" s="244"/>
      <c r="M13" s="244"/>
      <c r="N13" s="244"/>
      <c r="O13" s="232"/>
    </row>
    <row r="14" spans="2:16" x14ac:dyDescent="0.25">
      <c r="B14" s="189" t="s">
        <v>4</v>
      </c>
      <c r="C14" s="191"/>
      <c r="D14" s="192"/>
      <c r="E14" s="193" t="s">
        <v>5</v>
      </c>
      <c r="F14" s="194" t="s">
        <v>6</v>
      </c>
      <c r="G14" s="194" t="s">
        <v>6</v>
      </c>
      <c r="H14" s="218"/>
      <c r="I14" s="218"/>
      <c r="J14" s="218"/>
      <c r="K14" s="219"/>
      <c r="L14" s="219"/>
      <c r="M14" s="219"/>
      <c r="N14" s="219"/>
      <c r="O14" s="219"/>
      <c r="P14" s="6"/>
    </row>
    <row r="15" spans="2:16" ht="15.75" thickBot="1" x14ac:dyDescent="0.3">
      <c r="B15" s="190"/>
      <c r="C15" s="7"/>
      <c r="D15" s="8"/>
      <c r="E15" s="9"/>
      <c r="F15" s="10" t="s">
        <v>7</v>
      </c>
      <c r="G15" s="10" t="s">
        <v>8</v>
      </c>
      <c r="H15" s="11" t="s">
        <v>9</v>
      </c>
      <c r="I15" s="11" t="s">
        <v>10</v>
      </c>
      <c r="J15" s="11" t="s">
        <v>11</v>
      </c>
      <c r="K15" s="168" t="s">
        <v>188</v>
      </c>
      <c r="L15" s="168" t="s">
        <v>190</v>
      </c>
      <c r="M15" s="168" t="s">
        <v>191</v>
      </c>
      <c r="N15" s="168" t="s">
        <v>192</v>
      </c>
      <c r="O15" s="168" t="s">
        <v>193</v>
      </c>
      <c r="P15" s="12" t="s">
        <v>5</v>
      </c>
    </row>
    <row r="16" spans="2:16" ht="15.75" thickBot="1" x14ac:dyDescent="0.3">
      <c r="B16" s="13"/>
      <c r="C16" s="13"/>
      <c r="D16" s="14"/>
      <c r="E16" s="15"/>
      <c r="F16" s="15"/>
      <c r="G16" s="15"/>
      <c r="H16" s="170"/>
      <c r="I16" s="16"/>
      <c r="J16" s="17"/>
      <c r="K16" s="18"/>
      <c r="L16" s="18"/>
      <c r="M16" s="18"/>
      <c r="N16" s="18"/>
      <c r="O16" s="18"/>
      <c r="P16" s="18"/>
    </row>
    <row r="17" spans="2:16" ht="15.75" thickBot="1" x14ac:dyDescent="0.3">
      <c r="B17" s="19" t="s">
        <v>12</v>
      </c>
      <c r="C17" s="19"/>
      <c r="D17" s="251" t="s">
        <v>13</v>
      </c>
      <c r="E17" s="252"/>
      <c r="F17" s="22">
        <f>+F18+F19+F22</f>
        <v>153740492</v>
      </c>
      <c r="G17" s="23"/>
      <c r="H17" s="171">
        <f>+H18+H19+H22</f>
        <v>11755926.880000001</v>
      </c>
      <c r="I17" s="25">
        <f>+I18+I19+I22</f>
        <v>11732161.120000001</v>
      </c>
      <c r="J17" s="24">
        <f>+J18+J19+J22</f>
        <v>11706507.76</v>
      </c>
      <c r="K17" s="188">
        <v>12228301.52</v>
      </c>
      <c r="L17" s="188">
        <f>+L18+L19+L22</f>
        <v>11735983.810000001</v>
      </c>
      <c r="M17" s="188">
        <f>+M18+M19+M22</f>
        <v>11648435.119999999</v>
      </c>
      <c r="N17" s="188">
        <f>+N18+N19+N22</f>
        <v>12448466.82</v>
      </c>
      <c r="O17" s="188">
        <f>+O18+O19+O22</f>
        <v>11644976.42</v>
      </c>
      <c r="P17" s="224">
        <f>+O17+N17+M17+L17+K17+J17+I17+H17</f>
        <v>94900759.450000003</v>
      </c>
    </row>
    <row r="18" spans="2:16" ht="15.75" thickBot="1" x14ac:dyDescent="0.3">
      <c r="B18" s="27"/>
      <c r="C18" s="28" t="s">
        <v>14</v>
      </c>
      <c r="D18" s="253" t="s">
        <v>15</v>
      </c>
      <c r="E18" s="254"/>
      <c r="F18" s="31">
        <v>134865058</v>
      </c>
      <c r="G18" s="32"/>
      <c r="H18" s="172">
        <v>9997676.7400000002</v>
      </c>
      <c r="I18" s="33">
        <v>9977110.0700000003</v>
      </c>
      <c r="J18" s="33">
        <v>9956103.4499999993</v>
      </c>
      <c r="K18" s="220">
        <v>9964949.1899999995</v>
      </c>
      <c r="L18" s="201">
        <v>9978126.7400000002</v>
      </c>
      <c r="M18" s="201">
        <v>9902188.9399999995</v>
      </c>
      <c r="N18" s="201">
        <v>10607877.939999999</v>
      </c>
      <c r="O18" s="201">
        <v>9899188.9399999995</v>
      </c>
      <c r="P18" s="224">
        <f t="shared" ref="P18:P81" si="0">+O18+N18+M18+L18+K18+J18+I18+H18</f>
        <v>80283222.010000005</v>
      </c>
    </row>
    <row r="19" spans="2:16" ht="15.75" thickBot="1" x14ac:dyDescent="0.3">
      <c r="B19" s="34"/>
      <c r="C19" s="35" t="s">
        <v>16</v>
      </c>
      <c r="D19" s="255" t="s">
        <v>17</v>
      </c>
      <c r="E19" s="256"/>
      <c r="F19" s="38">
        <v>520000</v>
      </c>
      <c r="G19" s="39"/>
      <c r="H19" s="173">
        <v>237235</v>
      </c>
      <c r="I19" s="40">
        <v>237235</v>
      </c>
      <c r="J19" s="40">
        <v>237235</v>
      </c>
      <c r="K19" s="221">
        <v>749190.29</v>
      </c>
      <c r="L19" s="196">
        <v>237235</v>
      </c>
      <c r="M19" s="196">
        <v>237235</v>
      </c>
      <c r="N19" s="196">
        <v>337235</v>
      </c>
      <c r="O19" s="196">
        <v>237235</v>
      </c>
      <c r="P19" s="224">
        <f t="shared" si="0"/>
        <v>2509835.29</v>
      </c>
    </row>
    <row r="20" spans="2:16" ht="15.75" thickBot="1" x14ac:dyDescent="0.3">
      <c r="B20" s="34"/>
      <c r="C20" s="35" t="s">
        <v>18</v>
      </c>
      <c r="D20" s="36" t="s">
        <v>19</v>
      </c>
      <c r="E20" s="37"/>
      <c r="F20" s="41">
        <v>0</v>
      </c>
      <c r="G20" s="37"/>
      <c r="H20" s="174">
        <v>0</v>
      </c>
      <c r="I20" s="43" t="s">
        <v>189</v>
      </c>
      <c r="J20" s="43" t="s">
        <v>189</v>
      </c>
      <c r="K20" s="43" t="s">
        <v>189</v>
      </c>
      <c r="L20" s="43" t="s">
        <v>189</v>
      </c>
      <c r="M20" s="43" t="s">
        <v>189</v>
      </c>
      <c r="N20" s="43" t="s">
        <v>189</v>
      </c>
      <c r="O20" s="43" t="s">
        <v>189</v>
      </c>
      <c r="P20" s="224">
        <f t="shared" si="0"/>
        <v>0</v>
      </c>
    </row>
    <row r="21" spans="2:16" ht="15.75" thickBot="1" x14ac:dyDescent="0.3">
      <c r="B21" s="34"/>
      <c r="C21" s="35" t="s">
        <v>20</v>
      </c>
      <c r="D21" s="36" t="s">
        <v>21</v>
      </c>
      <c r="E21" s="37"/>
      <c r="F21" s="41">
        <v>0</v>
      </c>
      <c r="G21" s="37"/>
      <c r="H21" s="174">
        <v>0</v>
      </c>
      <c r="I21" s="43" t="s">
        <v>189</v>
      </c>
      <c r="J21" s="99" t="s">
        <v>189</v>
      </c>
      <c r="K21" s="43" t="s">
        <v>189</v>
      </c>
      <c r="L21" s="43" t="s">
        <v>189</v>
      </c>
      <c r="M21" s="43" t="s">
        <v>189</v>
      </c>
      <c r="N21" s="43" t="s">
        <v>189</v>
      </c>
      <c r="O21" s="43" t="s">
        <v>189</v>
      </c>
      <c r="P21" s="224">
        <f t="shared" si="0"/>
        <v>0</v>
      </c>
    </row>
    <row r="22" spans="2:16" ht="15.75" thickBot="1" x14ac:dyDescent="0.3">
      <c r="B22" s="34"/>
      <c r="C22" s="35" t="s">
        <v>22</v>
      </c>
      <c r="D22" s="255" t="s">
        <v>23</v>
      </c>
      <c r="E22" s="256"/>
      <c r="F22" s="44">
        <v>18355434</v>
      </c>
      <c r="G22" s="39"/>
      <c r="H22" s="173">
        <v>1521015.14</v>
      </c>
      <c r="I22" s="45">
        <v>1517816.05</v>
      </c>
      <c r="J22" s="45">
        <v>1513169.31</v>
      </c>
      <c r="K22" s="208">
        <v>1514162.04</v>
      </c>
      <c r="L22" s="197">
        <v>1520622.07</v>
      </c>
      <c r="M22" s="197">
        <v>1509011.18</v>
      </c>
      <c r="N22" s="197">
        <v>1503353.88</v>
      </c>
      <c r="O22" s="197">
        <v>1508552.48</v>
      </c>
      <c r="P22" s="224">
        <f t="shared" si="0"/>
        <v>12107702.150000002</v>
      </c>
    </row>
    <row r="23" spans="2:16" ht="15.75" thickBot="1" x14ac:dyDescent="0.3">
      <c r="B23" s="19" t="s">
        <v>24</v>
      </c>
      <c r="C23" s="46"/>
      <c r="D23" s="20" t="s">
        <v>25</v>
      </c>
      <c r="E23" s="21"/>
      <c r="F23" s="22">
        <f>+F24+F25+F26+F28+F29+F31+F33+F34</f>
        <v>30642934</v>
      </c>
      <c r="G23" s="23"/>
      <c r="H23" s="175">
        <f>+H24+H28</f>
        <v>807308.45</v>
      </c>
      <c r="I23" s="47">
        <f>+I24+I26+I28</f>
        <v>1395531.48</v>
      </c>
      <c r="J23" s="47">
        <f>+J24+J26+J28+J29+J30+J32+J34</f>
        <v>4450314.2699999996</v>
      </c>
      <c r="K23" s="169">
        <f>+K24+K26+K28+K29+K30+K32</f>
        <v>3661575.35</v>
      </c>
      <c r="L23" s="169">
        <f>+L24+L26+L28+L30</f>
        <v>1637338.04</v>
      </c>
      <c r="M23" s="169">
        <f>+M24+M26+M29+M30+M34</f>
        <v>2035124.13</v>
      </c>
      <c r="N23" s="169">
        <f>+N24+N26+N28</f>
        <v>1445886.5</v>
      </c>
      <c r="O23" s="169">
        <f>+O24+O26+O28+O29+O33+O34</f>
        <v>3570164.9699999997</v>
      </c>
      <c r="P23" s="224">
        <f t="shared" si="0"/>
        <v>19003243.189999998</v>
      </c>
    </row>
    <row r="24" spans="2:16" ht="15.75" thickBot="1" x14ac:dyDescent="0.3">
      <c r="B24" s="28"/>
      <c r="C24" s="28" t="s">
        <v>26</v>
      </c>
      <c r="D24" s="48" t="s">
        <v>27</v>
      </c>
      <c r="E24" s="49"/>
      <c r="F24" s="50">
        <v>8102913</v>
      </c>
      <c r="G24" s="51"/>
      <c r="H24" s="176">
        <v>466428.45</v>
      </c>
      <c r="I24" s="52">
        <v>528551.48</v>
      </c>
      <c r="J24" s="78">
        <v>689402.32</v>
      </c>
      <c r="K24" s="220">
        <v>372912.35</v>
      </c>
      <c r="L24" s="201">
        <v>513648.35</v>
      </c>
      <c r="M24" s="201">
        <v>657438.13</v>
      </c>
      <c r="N24" s="201">
        <v>600356.5</v>
      </c>
      <c r="O24" s="201">
        <v>449637.97</v>
      </c>
      <c r="P24" s="224">
        <f t="shared" si="0"/>
        <v>4278375.55</v>
      </c>
    </row>
    <row r="25" spans="2:16" ht="15.75" thickBot="1" x14ac:dyDescent="0.3">
      <c r="B25" s="28"/>
      <c r="C25" s="28" t="s">
        <v>28</v>
      </c>
      <c r="D25" s="29" t="s">
        <v>29</v>
      </c>
      <c r="E25" s="30"/>
      <c r="F25" s="53">
        <v>155240</v>
      </c>
      <c r="G25" s="30"/>
      <c r="H25" s="177">
        <v>0</v>
      </c>
      <c r="I25" s="43" t="s">
        <v>189</v>
      </c>
      <c r="J25" s="43"/>
      <c r="K25" s="43" t="s">
        <v>189</v>
      </c>
      <c r="L25" s="43" t="s">
        <v>189</v>
      </c>
      <c r="M25" s="43" t="s">
        <v>189</v>
      </c>
      <c r="N25" s="43" t="s">
        <v>189</v>
      </c>
      <c r="O25" s="43" t="s">
        <v>189</v>
      </c>
      <c r="P25" s="224">
        <f t="shared" si="0"/>
        <v>0</v>
      </c>
    </row>
    <row r="26" spans="2:16" ht="15.75" thickBot="1" x14ac:dyDescent="0.3">
      <c r="B26" s="35"/>
      <c r="C26" s="35" t="s">
        <v>30</v>
      </c>
      <c r="D26" s="36" t="s">
        <v>31</v>
      </c>
      <c r="E26" s="37"/>
      <c r="F26" s="53">
        <v>3000000</v>
      </c>
      <c r="G26" s="37"/>
      <c r="H26" s="177">
        <v>0</v>
      </c>
      <c r="I26" s="52">
        <v>490700</v>
      </c>
      <c r="J26" s="198">
        <v>77350</v>
      </c>
      <c r="K26" s="221">
        <v>412950</v>
      </c>
      <c r="L26" s="196">
        <v>269000</v>
      </c>
      <c r="M26" s="201">
        <v>365460</v>
      </c>
      <c r="N26" s="196">
        <v>498950</v>
      </c>
      <c r="O26" s="196">
        <v>245000</v>
      </c>
      <c r="P26" s="224">
        <f t="shared" si="0"/>
        <v>2359410</v>
      </c>
    </row>
    <row r="27" spans="2:16" ht="15.75" thickBot="1" x14ac:dyDescent="0.3">
      <c r="B27" s="35"/>
      <c r="C27" s="35" t="s">
        <v>32</v>
      </c>
      <c r="D27" s="36" t="s">
        <v>33</v>
      </c>
      <c r="E27" s="37"/>
      <c r="F27" s="53"/>
      <c r="G27" s="37"/>
      <c r="H27" s="177">
        <v>0</v>
      </c>
      <c r="I27" s="43" t="s">
        <v>189</v>
      </c>
      <c r="J27" s="43" t="s">
        <v>189</v>
      </c>
      <c r="K27" s="43" t="s">
        <v>189</v>
      </c>
      <c r="L27" s="43" t="s">
        <v>189</v>
      </c>
      <c r="M27" s="43" t="s">
        <v>189</v>
      </c>
      <c r="N27" s="43" t="s">
        <v>189</v>
      </c>
      <c r="O27" s="43" t="s">
        <v>189</v>
      </c>
      <c r="P27" s="224">
        <f t="shared" si="0"/>
        <v>0</v>
      </c>
    </row>
    <row r="28" spans="2:16" ht="15.75" thickBot="1" x14ac:dyDescent="0.3">
      <c r="B28" s="35"/>
      <c r="C28" s="35" t="s">
        <v>34</v>
      </c>
      <c r="D28" s="36" t="s">
        <v>35</v>
      </c>
      <c r="E28" s="37"/>
      <c r="F28" s="53">
        <v>4508560</v>
      </c>
      <c r="G28" s="39"/>
      <c r="H28" s="178">
        <v>340880</v>
      </c>
      <c r="I28" s="55">
        <v>376280</v>
      </c>
      <c r="J28" s="198">
        <v>358580</v>
      </c>
      <c r="K28" s="221">
        <v>358580</v>
      </c>
      <c r="L28" s="196">
        <v>339700</v>
      </c>
      <c r="M28" s="43" t="s">
        <v>189</v>
      </c>
      <c r="N28" s="196">
        <v>346580</v>
      </c>
      <c r="O28" s="196">
        <v>346580</v>
      </c>
      <c r="P28" s="224">
        <f t="shared" si="0"/>
        <v>2467180</v>
      </c>
    </row>
    <row r="29" spans="2:16" ht="15.75" thickBot="1" x14ac:dyDescent="0.3">
      <c r="B29" s="56"/>
      <c r="C29" s="56" t="s">
        <v>36</v>
      </c>
      <c r="D29" s="57" t="s">
        <v>37</v>
      </c>
      <c r="E29" s="58"/>
      <c r="F29" s="53">
        <v>4632021</v>
      </c>
      <c r="G29" s="59"/>
      <c r="H29" s="177">
        <v>0</v>
      </c>
      <c r="I29" s="54" t="s">
        <v>189</v>
      </c>
      <c r="J29" s="50">
        <v>461279.77</v>
      </c>
      <c r="K29" s="222">
        <v>800000</v>
      </c>
      <c r="L29" s="43" t="s">
        <v>189</v>
      </c>
      <c r="M29" s="201">
        <v>527187</v>
      </c>
      <c r="N29" s="43" t="s">
        <v>189</v>
      </c>
      <c r="O29" s="196">
        <v>700000</v>
      </c>
      <c r="P29" s="224">
        <f t="shared" si="0"/>
        <v>2488466.77</v>
      </c>
    </row>
    <row r="30" spans="2:16" ht="15.75" thickBot="1" x14ac:dyDescent="0.3">
      <c r="B30" s="60"/>
      <c r="C30" s="60" t="s">
        <v>38</v>
      </c>
      <c r="D30" s="57" t="s">
        <v>39</v>
      </c>
      <c r="E30" s="61"/>
      <c r="F30" s="62"/>
      <c r="G30" s="62"/>
      <c r="H30" s="179"/>
      <c r="I30" s="64" t="s">
        <v>189</v>
      </c>
      <c r="J30" s="199">
        <v>1014754.18</v>
      </c>
      <c r="K30" s="197">
        <v>17133</v>
      </c>
      <c r="L30" s="197">
        <v>514989.69</v>
      </c>
      <c r="M30" s="200">
        <v>375122</v>
      </c>
      <c r="N30" s="43" t="s">
        <v>189</v>
      </c>
      <c r="O30" s="43" t="s">
        <v>189</v>
      </c>
      <c r="P30" s="224">
        <f t="shared" si="0"/>
        <v>1921998.87</v>
      </c>
    </row>
    <row r="31" spans="2:16" ht="15.75" thickBot="1" x14ac:dyDescent="0.3">
      <c r="B31" s="65"/>
      <c r="C31" s="66"/>
      <c r="D31" s="29" t="s">
        <v>40</v>
      </c>
      <c r="E31" s="51"/>
      <c r="F31" s="50">
        <v>3054000</v>
      </c>
      <c r="G31" s="67"/>
      <c r="H31" s="174">
        <v>0</v>
      </c>
      <c r="I31" s="54" t="s">
        <v>189</v>
      </c>
      <c r="J31" s="78">
        <v>0</v>
      </c>
      <c r="K31" s="202"/>
      <c r="L31" s="202"/>
      <c r="M31" s="200"/>
      <c r="N31" s="202"/>
      <c r="O31" s="240"/>
      <c r="P31" s="224">
        <f t="shared" si="0"/>
        <v>0</v>
      </c>
    </row>
    <row r="32" spans="2:16" ht="15.75" thickBot="1" x14ac:dyDescent="0.3">
      <c r="B32" s="56"/>
      <c r="C32" s="68" t="s">
        <v>41</v>
      </c>
      <c r="D32" s="69" t="s">
        <v>42</v>
      </c>
      <c r="E32" s="59"/>
      <c r="F32" s="62"/>
      <c r="G32" s="59"/>
      <c r="H32" s="179"/>
      <c r="I32" s="64" t="s">
        <v>189</v>
      </c>
      <c r="J32" s="199">
        <v>1650000</v>
      </c>
      <c r="K32" s="208">
        <v>1700000</v>
      </c>
      <c r="L32" s="99"/>
      <c r="M32" s="99"/>
      <c r="N32" s="99"/>
      <c r="O32" s="43"/>
      <c r="P32" s="224">
        <f t="shared" si="0"/>
        <v>3350000</v>
      </c>
    </row>
    <row r="33" spans="2:16" ht="15.75" thickBot="1" x14ac:dyDescent="0.3">
      <c r="B33" s="28"/>
      <c r="C33" s="68"/>
      <c r="D33" s="69" t="s">
        <v>43</v>
      </c>
      <c r="E33" s="59"/>
      <c r="F33" s="50">
        <v>6595000</v>
      </c>
      <c r="G33" s="59"/>
      <c r="H33" s="174">
        <v>0</v>
      </c>
      <c r="I33" s="54" t="s">
        <v>189</v>
      </c>
      <c r="J33" s="78">
        <v>0</v>
      </c>
      <c r="K33" s="220"/>
      <c r="L33" s="42" t="s">
        <v>189</v>
      </c>
      <c r="M33" s="42" t="s">
        <v>189</v>
      </c>
      <c r="N33" s="42" t="s">
        <v>189</v>
      </c>
      <c r="O33" s="201">
        <v>1650000</v>
      </c>
      <c r="P33" s="224">
        <f t="shared" si="0"/>
        <v>1650000</v>
      </c>
    </row>
    <row r="34" spans="2:16" ht="15.75" thickBot="1" x14ac:dyDescent="0.3">
      <c r="B34" s="35"/>
      <c r="C34" s="56" t="s">
        <v>44</v>
      </c>
      <c r="D34" s="57" t="s">
        <v>45</v>
      </c>
      <c r="E34" s="58"/>
      <c r="F34" s="70">
        <v>595200</v>
      </c>
      <c r="G34" s="58"/>
      <c r="H34" s="180"/>
      <c r="I34" s="72">
        <v>0</v>
      </c>
      <c r="J34" s="71">
        <v>198948</v>
      </c>
      <c r="K34" s="43" t="s">
        <v>189</v>
      </c>
      <c r="L34" s="98" t="s">
        <v>189</v>
      </c>
      <c r="M34" s="200">
        <v>109917</v>
      </c>
      <c r="N34" s="98" t="s">
        <v>189</v>
      </c>
      <c r="O34" s="201">
        <v>178947</v>
      </c>
      <c r="P34" s="224">
        <f t="shared" si="0"/>
        <v>487812</v>
      </c>
    </row>
    <row r="35" spans="2:16" ht="15.75" thickBot="1" x14ac:dyDescent="0.3">
      <c r="B35" s="19" t="s">
        <v>46</v>
      </c>
      <c r="C35" s="46"/>
      <c r="D35" s="251" t="s">
        <v>47</v>
      </c>
      <c r="E35" s="252"/>
      <c r="F35" s="22">
        <f>+F36+F37+F38+F39+F40+F42+F44+F47</f>
        <v>26272025</v>
      </c>
      <c r="G35" s="23" t="s">
        <v>48</v>
      </c>
      <c r="H35" s="181">
        <v>0</v>
      </c>
      <c r="I35" s="73">
        <f>+I47</f>
        <v>160285.68</v>
      </c>
      <c r="J35" s="73">
        <f>+J36+J37+J40+J41+J43+J47</f>
        <v>5152301.7</v>
      </c>
      <c r="K35" s="26"/>
      <c r="L35" s="169">
        <f>+L36+L37+L40+L44+L47</f>
        <v>1438947.4</v>
      </c>
      <c r="M35" s="169">
        <f>+M36+M41+M44</f>
        <v>4203167.2</v>
      </c>
      <c r="N35" s="169"/>
      <c r="O35" s="169">
        <f>+O36+O40</f>
        <v>647600.19999999995</v>
      </c>
      <c r="P35" s="224">
        <f t="shared" si="0"/>
        <v>11602302.18</v>
      </c>
    </row>
    <row r="36" spans="2:16" ht="15.75" thickBot="1" x14ac:dyDescent="0.3">
      <c r="B36" s="28"/>
      <c r="C36" s="28" t="s">
        <v>49</v>
      </c>
      <c r="D36" s="29" t="s">
        <v>50</v>
      </c>
      <c r="E36" s="51"/>
      <c r="F36" s="50">
        <v>2269200</v>
      </c>
      <c r="G36" s="51"/>
      <c r="H36" s="177">
        <v>0</v>
      </c>
      <c r="I36" s="54" t="s">
        <v>189</v>
      </c>
      <c r="J36" s="78">
        <v>115338</v>
      </c>
      <c r="K36" s="54" t="s">
        <v>189</v>
      </c>
      <c r="L36" s="197">
        <v>166432.20000000001</v>
      </c>
      <c r="M36" s="201">
        <v>52864</v>
      </c>
      <c r="N36" s="43" t="s">
        <v>189</v>
      </c>
      <c r="O36" s="201">
        <v>97720.2</v>
      </c>
      <c r="P36" s="224">
        <f t="shared" si="0"/>
        <v>432354.4</v>
      </c>
    </row>
    <row r="37" spans="2:16" ht="15.75" thickBot="1" x14ac:dyDescent="0.3">
      <c r="B37" s="28"/>
      <c r="C37" s="28" t="s">
        <v>51</v>
      </c>
      <c r="D37" s="29" t="s">
        <v>52</v>
      </c>
      <c r="E37" s="51"/>
      <c r="F37" s="53">
        <v>981720</v>
      </c>
      <c r="G37" s="51"/>
      <c r="H37" s="177">
        <v>0</v>
      </c>
      <c r="I37" s="54" t="s">
        <v>189</v>
      </c>
      <c r="J37" s="50">
        <v>76110</v>
      </c>
      <c r="K37" s="54" t="s">
        <v>189</v>
      </c>
      <c r="L37" s="197">
        <v>66906</v>
      </c>
      <c r="M37" s="43" t="s">
        <v>189</v>
      </c>
      <c r="N37" s="43" t="s">
        <v>189</v>
      </c>
      <c r="O37" s="43" t="s">
        <v>189</v>
      </c>
      <c r="P37" s="224">
        <f t="shared" si="0"/>
        <v>143016</v>
      </c>
    </row>
    <row r="38" spans="2:16" ht="15.75" thickBot="1" x14ac:dyDescent="0.3">
      <c r="B38" s="28"/>
      <c r="C38" s="74" t="s">
        <v>53</v>
      </c>
      <c r="D38" s="69" t="s">
        <v>54</v>
      </c>
      <c r="E38" s="59"/>
      <c r="F38" s="53">
        <v>150820</v>
      </c>
      <c r="G38" s="59"/>
      <c r="H38" s="177">
        <v>0</v>
      </c>
      <c r="I38" s="54" t="s">
        <v>189</v>
      </c>
      <c r="J38" s="99" t="s">
        <v>189</v>
      </c>
      <c r="K38" s="54" t="s">
        <v>189</v>
      </c>
      <c r="L38" s="43" t="s">
        <v>189</v>
      </c>
      <c r="M38" s="43" t="s">
        <v>189</v>
      </c>
      <c r="N38" s="43" t="s">
        <v>189</v>
      </c>
      <c r="O38" s="43" t="s">
        <v>189</v>
      </c>
      <c r="P38" s="224">
        <f t="shared" si="0"/>
        <v>0</v>
      </c>
    </row>
    <row r="39" spans="2:16" ht="15.75" thickBot="1" x14ac:dyDescent="0.3">
      <c r="B39" s="65"/>
      <c r="C39" s="35" t="s">
        <v>55</v>
      </c>
      <c r="D39" s="36" t="s">
        <v>56</v>
      </c>
      <c r="E39" s="39"/>
      <c r="F39" s="53">
        <v>13600</v>
      </c>
      <c r="G39" s="39"/>
      <c r="H39" s="177">
        <v>0</v>
      </c>
      <c r="I39" s="54" t="s">
        <v>189</v>
      </c>
      <c r="J39" s="104" t="s">
        <v>189</v>
      </c>
      <c r="K39" s="43" t="s">
        <v>189</v>
      </c>
      <c r="L39" s="43" t="s">
        <v>189</v>
      </c>
      <c r="M39" s="43" t="s">
        <v>189</v>
      </c>
      <c r="N39" s="43" t="s">
        <v>189</v>
      </c>
      <c r="O39" s="43" t="s">
        <v>189</v>
      </c>
      <c r="P39" s="224">
        <f t="shared" si="0"/>
        <v>0</v>
      </c>
    </row>
    <row r="40" spans="2:16" ht="15.75" thickBot="1" x14ac:dyDescent="0.3">
      <c r="B40" s="74"/>
      <c r="C40" s="74" t="s">
        <v>57</v>
      </c>
      <c r="D40" s="69" t="s">
        <v>58</v>
      </c>
      <c r="E40" s="59"/>
      <c r="F40" s="53">
        <v>4061814</v>
      </c>
      <c r="G40" s="59"/>
      <c r="H40" s="177">
        <v>0</v>
      </c>
      <c r="I40" s="54" t="s">
        <v>189</v>
      </c>
      <c r="J40" s="78">
        <v>459256</v>
      </c>
      <c r="K40" s="104" t="s">
        <v>189</v>
      </c>
      <c r="L40" s="197">
        <v>399784</v>
      </c>
      <c r="M40" s="43" t="s">
        <v>189</v>
      </c>
      <c r="N40" s="43" t="s">
        <v>189</v>
      </c>
      <c r="O40" s="201">
        <v>549880</v>
      </c>
      <c r="P40" s="224">
        <f t="shared" si="0"/>
        <v>1408920</v>
      </c>
    </row>
    <row r="41" spans="2:16" ht="15.75" thickBot="1" x14ac:dyDescent="0.3">
      <c r="B41" s="60"/>
      <c r="C41" s="60" t="s">
        <v>59</v>
      </c>
      <c r="D41" s="57" t="s">
        <v>60</v>
      </c>
      <c r="E41" s="61"/>
      <c r="F41" s="75"/>
      <c r="G41" s="61"/>
      <c r="H41" s="182"/>
      <c r="I41" s="64"/>
      <c r="J41" s="199">
        <v>126260</v>
      </c>
      <c r="K41" s="208"/>
      <c r="L41" s="208"/>
      <c r="M41" s="208">
        <v>396527.2</v>
      </c>
      <c r="N41" s="197"/>
      <c r="O41" s="197"/>
      <c r="P41" s="224">
        <f t="shared" si="0"/>
        <v>522787.2</v>
      </c>
    </row>
    <row r="42" spans="2:16" ht="15.75" thickBot="1" x14ac:dyDescent="0.3">
      <c r="B42" s="65"/>
      <c r="C42" s="65"/>
      <c r="D42" s="69" t="s">
        <v>61</v>
      </c>
      <c r="E42" s="59"/>
      <c r="F42" s="76">
        <v>159310</v>
      </c>
      <c r="G42" s="59"/>
      <c r="H42" s="177">
        <v>0</v>
      </c>
      <c r="I42" s="54" t="s">
        <v>189</v>
      </c>
      <c r="J42" s="78"/>
      <c r="K42" s="42" t="s">
        <v>189</v>
      </c>
      <c r="L42" s="101" t="s">
        <v>189</v>
      </c>
      <c r="M42" s="101"/>
      <c r="N42" s="98" t="s">
        <v>189</v>
      </c>
      <c r="O42" s="43" t="s">
        <v>189</v>
      </c>
      <c r="P42" s="224">
        <f t="shared" si="0"/>
        <v>0</v>
      </c>
    </row>
    <row r="43" spans="2:16" ht="15.75" thickBot="1" x14ac:dyDescent="0.3">
      <c r="B43" s="60"/>
      <c r="C43" s="60" t="s">
        <v>62</v>
      </c>
      <c r="D43" s="57" t="s">
        <v>63</v>
      </c>
      <c r="E43" s="61"/>
      <c r="F43" s="77"/>
      <c r="G43" s="57"/>
      <c r="H43" s="179"/>
      <c r="I43" s="64"/>
      <c r="J43" s="199">
        <v>4149784</v>
      </c>
      <c r="K43" s="208"/>
      <c r="L43" s="208"/>
      <c r="M43" s="208"/>
      <c r="N43" s="197"/>
      <c r="O43" s="197"/>
      <c r="P43" s="224">
        <f t="shared" si="0"/>
        <v>4149784</v>
      </c>
    </row>
    <row r="44" spans="2:16" ht="15.75" thickBot="1" x14ac:dyDescent="0.3">
      <c r="B44" s="66"/>
      <c r="C44" s="66"/>
      <c r="D44" s="29" t="s">
        <v>64</v>
      </c>
      <c r="E44" s="51"/>
      <c r="F44" s="78">
        <v>16120010</v>
      </c>
      <c r="G44" s="29"/>
      <c r="H44" s="174">
        <v>0</v>
      </c>
      <c r="I44" s="54" t="s">
        <v>189</v>
      </c>
      <c r="J44" s="85"/>
      <c r="K44" s="42" t="s">
        <v>189</v>
      </c>
      <c r="L44" s="220">
        <v>398250</v>
      </c>
      <c r="M44" s="207">
        <v>3753776</v>
      </c>
      <c r="N44" s="98" t="s">
        <v>189</v>
      </c>
      <c r="O44" s="43" t="s">
        <v>189</v>
      </c>
      <c r="P44" s="224">
        <f t="shared" si="0"/>
        <v>4152026</v>
      </c>
    </row>
    <row r="45" spans="2:16" ht="15.75" thickBot="1" x14ac:dyDescent="0.3">
      <c r="B45" s="65"/>
      <c r="C45" s="65" t="s">
        <v>65</v>
      </c>
      <c r="D45" s="69" t="s">
        <v>66</v>
      </c>
      <c r="E45" s="59"/>
      <c r="F45" s="76"/>
      <c r="G45" s="59"/>
      <c r="H45" s="183"/>
      <c r="I45" s="89"/>
      <c r="J45" s="89"/>
      <c r="K45" s="208"/>
      <c r="L45" s="207"/>
      <c r="M45" s="208"/>
      <c r="N45" s="197"/>
      <c r="O45" s="197"/>
      <c r="P45" s="224">
        <f t="shared" si="0"/>
        <v>0</v>
      </c>
    </row>
    <row r="46" spans="2:16" ht="15.75" thickBot="1" x14ac:dyDescent="0.3">
      <c r="B46" s="66"/>
      <c r="C46" s="66"/>
      <c r="D46" s="29" t="s">
        <v>67</v>
      </c>
      <c r="E46" s="51"/>
      <c r="F46" s="54">
        <v>0</v>
      </c>
      <c r="G46" s="51"/>
      <c r="H46" s="174">
        <v>0</v>
      </c>
      <c r="I46" s="42" t="s">
        <v>189</v>
      </c>
      <c r="J46" s="42" t="s">
        <v>189</v>
      </c>
      <c r="K46" s="42" t="s">
        <v>189</v>
      </c>
      <c r="L46" s="42" t="s">
        <v>189</v>
      </c>
      <c r="M46" s="42" t="s">
        <v>189</v>
      </c>
      <c r="N46" s="54" t="s">
        <v>189</v>
      </c>
      <c r="O46" s="43" t="s">
        <v>189</v>
      </c>
      <c r="P46" s="224">
        <f t="shared" si="0"/>
        <v>0</v>
      </c>
    </row>
    <row r="47" spans="2:16" ht="15.75" thickBot="1" x14ac:dyDescent="0.3">
      <c r="B47" s="28"/>
      <c r="C47" s="28" t="s">
        <v>68</v>
      </c>
      <c r="D47" s="29" t="s">
        <v>69</v>
      </c>
      <c r="E47" s="30"/>
      <c r="F47" s="75">
        <v>2515551</v>
      </c>
      <c r="G47" s="51"/>
      <c r="H47" s="182" t="s">
        <v>189</v>
      </c>
      <c r="I47" s="55">
        <v>160285.68</v>
      </c>
      <c r="J47" s="72">
        <v>225553.7</v>
      </c>
      <c r="K47" s="202"/>
      <c r="L47" s="200">
        <v>407575.2</v>
      </c>
      <c r="M47" s="43" t="s">
        <v>189</v>
      </c>
      <c r="N47" s="98" t="s">
        <v>189</v>
      </c>
      <c r="O47" s="43" t="s">
        <v>189</v>
      </c>
      <c r="P47" s="224">
        <f t="shared" si="0"/>
        <v>793414.58000000007</v>
      </c>
    </row>
    <row r="48" spans="2:16" ht="15.75" thickBot="1" x14ac:dyDescent="0.3">
      <c r="B48" s="19" t="s">
        <v>70</v>
      </c>
      <c r="C48" s="79"/>
      <c r="D48" s="80" t="s">
        <v>71</v>
      </c>
      <c r="E48" s="81"/>
      <c r="F48" s="82"/>
      <c r="G48" s="83" t="s">
        <v>48</v>
      </c>
      <c r="H48" s="84"/>
      <c r="I48" s="234">
        <f>+I53</f>
        <v>900000</v>
      </c>
      <c r="J48" s="84">
        <v>0</v>
      </c>
      <c r="K48" s="26"/>
      <c r="L48" s="26"/>
      <c r="M48" s="26"/>
      <c r="N48" s="203"/>
      <c r="O48" s="203"/>
      <c r="P48" s="224">
        <f t="shared" si="0"/>
        <v>900000</v>
      </c>
    </row>
    <row r="49" spans="2:16" ht="15.75" thickBot="1" x14ac:dyDescent="0.3">
      <c r="B49" s="74"/>
      <c r="C49" s="74" t="s">
        <v>72</v>
      </c>
      <c r="D49" s="69" t="s">
        <v>73</v>
      </c>
      <c r="E49" s="59"/>
      <c r="F49" s="85"/>
      <c r="G49" s="69"/>
      <c r="H49" s="184"/>
      <c r="I49" s="64"/>
      <c r="J49" s="91"/>
      <c r="K49" s="207"/>
      <c r="L49" s="207"/>
      <c r="M49" s="207"/>
      <c r="N49" s="197"/>
      <c r="O49" s="197"/>
      <c r="P49" s="224">
        <f t="shared" si="0"/>
        <v>0</v>
      </c>
    </row>
    <row r="50" spans="2:16" ht="15.75" thickBot="1" x14ac:dyDescent="0.3">
      <c r="B50" s="65"/>
      <c r="C50" s="74"/>
      <c r="D50" s="69" t="s">
        <v>74</v>
      </c>
      <c r="E50" s="59"/>
      <c r="F50" s="78"/>
      <c r="G50" s="29"/>
      <c r="H50" s="174">
        <v>0</v>
      </c>
      <c r="I50" s="98" t="s">
        <v>189</v>
      </c>
      <c r="J50" s="233" t="s">
        <v>189</v>
      </c>
      <c r="K50" s="205" t="s">
        <v>189</v>
      </c>
      <c r="L50" s="101" t="s">
        <v>189</v>
      </c>
      <c r="M50" s="101" t="s">
        <v>189</v>
      </c>
      <c r="N50" s="98" t="s">
        <v>189</v>
      </c>
      <c r="O50" s="43" t="s">
        <v>189</v>
      </c>
      <c r="P50" s="224">
        <f t="shared" si="0"/>
        <v>0</v>
      </c>
    </row>
    <row r="51" spans="2:16" ht="15.75" thickBot="1" x14ac:dyDescent="0.3">
      <c r="B51" s="60"/>
      <c r="C51" s="56" t="s">
        <v>75</v>
      </c>
      <c r="D51" s="57" t="s">
        <v>76</v>
      </c>
      <c r="E51" s="61"/>
      <c r="F51" s="88"/>
      <c r="G51" s="59"/>
      <c r="H51" s="183"/>
      <c r="I51" s="71"/>
      <c r="J51" s="211"/>
      <c r="K51" s="208"/>
      <c r="L51" s="208"/>
      <c r="M51" s="208"/>
      <c r="N51" s="197"/>
      <c r="O51" s="197"/>
      <c r="P51" s="224">
        <f t="shared" si="0"/>
        <v>0</v>
      </c>
    </row>
    <row r="52" spans="2:16" ht="15.75" thickBot="1" x14ac:dyDescent="0.3">
      <c r="B52" s="65"/>
      <c r="C52" s="74"/>
      <c r="D52" s="29" t="s">
        <v>77</v>
      </c>
      <c r="E52" s="51"/>
      <c r="F52" s="157">
        <v>0</v>
      </c>
      <c r="G52" s="51"/>
      <c r="H52" s="42">
        <v>0</v>
      </c>
      <c r="I52" s="54" t="s">
        <v>189</v>
      </c>
      <c r="J52" s="233" t="s">
        <v>189</v>
      </c>
      <c r="K52" s="205" t="s">
        <v>189</v>
      </c>
      <c r="L52" s="101" t="s">
        <v>189</v>
      </c>
      <c r="M52" s="101" t="s">
        <v>189</v>
      </c>
      <c r="N52" s="98" t="s">
        <v>189</v>
      </c>
      <c r="O52" s="43" t="s">
        <v>189</v>
      </c>
      <c r="P52" s="224">
        <f t="shared" si="0"/>
        <v>0</v>
      </c>
    </row>
    <row r="53" spans="2:16" ht="15.75" thickBot="1" x14ac:dyDescent="0.3">
      <c r="B53" s="60"/>
      <c r="C53" s="56" t="s">
        <v>78</v>
      </c>
      <c r="D53" s="57" t="s">
        <v>79</v>
      </c>
      <c r="E53" s="61"/>
      <c r="F53" s="88"/>
      <c r="G53" s="61"/>
      <c r="H53" s="89"/>
      <c r="I53" s="204">
        <v>900000</v>
      </c>
      <c r="J53" s="63"/>
      <c r="K53" s="208"/>
      <c r="L53" s="208"/>
      <c r="M53" s="208"/>
      <c r="N53" s="197"/>
      <c r="O53" s="197"/>
      <c r="P53" s="224">
        <f t="shared" si="0"/>
        <v>900000</v>
      </c>
    </row>
    <row r="54" spans="2:16" ht="15.75" thickBot="1" x14ac:dyDescent="0.3">
      <c r="B54" s="65"/>
      <c r="C54" s="74"/>
      <c r="D54" s="29" t="s">
        <v>80</v>
      </c>
      <c r="E54" s="51"/>
      <c r="F54" s="54">
        <v>0</v>
      </c>
      <c r="G54" s="59"/>
      <c r="H54" s="185"/>
      <c r="I54" s="52"/>
      <c r="J54" s="205" t="s">
        <v>189</v>
      </c>
      <c r="K54" s="205" t="s">
        <v>189</v>
      </c>
      <c r="L54" s="101" t="s">
        <v>189</v>
      </c>
      <c r="M54" s="101" t="s">
        <v>189</v>
      </c>
      <c r="N54" s="98" t="s">
        <v>189</v>
      </c>
      <c r="O54" s="43" t="s">
        <v>189</v>
      </c>
      <c r="P54" s="224">
        <f t="shared" si="0"/>
        <v>0</v>
      </c>
    </row>
    <row r="55" spans="2:16" ht="15.75" thickBot="1" x14ac:dyDescent="0.3">
      <c r="B55" s="56"/>
      <c r="C55" s="56" t="s">
        <v>81</v>
      </c>
      <c r="D55" s="57" t="s">
        <v>82</v>
      </c>
      <c r="E55" s="61"/>
      <c r="F55" s="62"/>
      <c r="G55" s="61"/>
      <c r="H55" s="186"/>
      <c r="I55" s="204"/>
      <c r="J55" s="63"/>
      <c r="K55" s="208"/>
      <c r="L55" s="208"/>
      <c r="M55" s="208"/>
      <c r="N55" s="197"/>
      <c r="O55" s="197"/>
      <c r="P55" s="224">
        <f t="shared" si="0"/>
        <v>0</v>
      </c>
    </row>
    <row r="56" spans="2:16" ht="15.75" thickBot="1" x14ac:dyDescent="0.3">
      <c r="B56" s="74"/>
      <c r="C56" s="74"/>
      <c r="D56" s="69" t="s">
        <v>83</v>
      </c>
      <c r="E56" s="59"/>
      <c r="F56" s="54">
        <v>0</v>
      </c>
      <c r="G56" s="59"/>
      <c r="H56" s="42">
        <v>0</v>
      </c>
      <c r="I56" s="205" t="s">
        <v>189</v>
      </c>
      <c r="J56" s="205" t="s">
        <v>189</v>
      </c>
      <c r="K56" s="205" t="s">
        <v>189</v>
      </c>
      <c r="L56" s="101" t="s">
        <v>189</v>
      </c>
      <c r="M56" s="101" t="s">
        <v>189</v>
      </c>
      <c r="N56" s="98" t="s">
        <v>189</v>
      </c>
      <c r="O56" s="43" t="s">
        <v>189</v>
      </c>
      <c r="P56" s="224">
        <f t="shared" si="0"/>
        <v>0</v>
      </c>
    </row>
    <row r="57" spans="2:16" ht="15.75" thickBot="1" x14ac:dyDescent="0.3">
      <c r="B57" s="56"/>
      <c r="C57" s="56" t="s">
        <v>84</v>
      </c>
      <c r="D57" s="57" t="s">
        <v>85</v>
      </c>
      <c r="E57" s="58"/>
      <c r="F57" s="62"/>
      <c r="G57" s="61"/>
      <c r="H57" s="63"/>
      <c r="I57" s="64"/>
      <c r="J57" s="63"/>
      <c r="K57" s="208"/>
      <c r="L57" s="208"/>
      <c r="M57" s="208"/>
      <c r="N57" s="197"/>
      <c r="O57" s="197"/>
      <c r="P57" s="224">
        <f t="shared" si="0"/>
        <v>0</v>
      </c>
    </row>
    <row r="58" spans="2:16" ht="15.75" thickBot="1" x14ac:dyDescent="0.3">
      <c r="B58" s="74"/>
      <c r="C58" s="74"/>
      <c r="D58" s="69" t="s">
        <v>86</v>
      </c>
      <c r="E58" s="90"/>
      <c r="F58" s="54">
        <v>0</v>
      </c>
      <c r="G58" s="59"/>
      <c r="H58" s="42">
        <v>0</v>
      </c>
      <c r="I58" s="205" t="s">
        <v>189</v>
      </c>
      <c r="J58" s="205" t="s">
        <v>189</v>
      </c>
      <c r="K58" s="205" t="s">
        <v>189</v>
      </c>
      <c r="L58" s="101" t="s">
        <v>189</v>
      </c>
      <c r="M58" s="101" t="s">
        <v>189</v>
      </c>
      <c r="N58" s="98" t="s">
        <v>189</v>
      </c>
      <c r="O58" s="43" t="s">
        <v>189</v>
      </c>
      <c r="P58" s="224">
        <f t="shared" si="0"/>
        <v>0</v>
      </c>
    </row>
    <row r="59" spans="2:16" ht="15.75" thickBot="1" x14ac:dyDescent="0.3">
      <c r="B59" s="60"/>
      <c r="C59" s="60" t="s">
        <v>87</v>
      </c>
      <c r="D59" s="57" t="s">
        <v>73</v>
      </c>
      <c r="E59" s="61"/>
      <c r="F59" s="62"/>
      <c r="G59" s="61"/>
      <c r="H59" s="63"/>
      <c r="I59" s="64"/>
      <c r="J59" s="63"/>
      <c r="K59" s="208"/>
      <c r="L59" s="208"/>
      <c r="M59" s="208"/>
      <c r="N59" s="197"/>
      <c r="O59" s="197"/>
      <c r="P59" s="224">
        <f t="shared" si="0"/>
        <v>0</v>
      </c>
    </row>
    <row r="60" spans="2:16" ht="15.75" thickBot="1" x14ac:dyDescent="0.3">
      <c r="B60" s="65"/>
      <c r="C60" s="65"/>
      <c r="D60" s="29" t="s">
        <v>88</v>
      </c>
      <c r="E60" s="51"/>
      <c r="F60" s="54">
        <v>0</v>
      </c>
      <c r="G60" s="59"/>
      <c r="H60" s="42">
        <v>0</v>
      </c>
      <c r="I60" s="205" t="s">
        <v>189</v>
      </c>
      <c r="J60" s="205" t="s">
        <v>189</v>
      </c>
      <c r="K60" s="205" t="s">
        <v>189</v>
      </c>
      <c r="L60" s="101" t="s">
        <v>189</v>
      </c>
      <c r="M60" s="101" t="s">
        <v>189</v>
      </c>
      <c r="N60" s="98" t="s">
        <v>189</v>
      </c>
      <c r="O60" s="43" t="s">
        <v>189</v>
      </c>
      <c r="P60" s="224">
        <f t="shared" si="0"/>
        <v>0</v>
      </c>
    </row>
    <row r="61" spans="2:16" ht="15.75" thickBot="1" x14ac:dyDescent="0.3">
      <c r="B61" s="60"/>
      <c r="C61" s="56" t="s">
        <v>89</v>
      </c>
      <c r="D61" s="61" t="s">
        <v>73</v>
      </c>
      <c r="E61" s="61"/>
      <c r="F61" s="62"/>
      <c r="G61" s="62"/>
      <c r="H61" s="63"/>
      <c r="I61" s="64"/>
      <c r="J61" s="63"/>
      <c r="K61" s="208"/>
      <c r="L61" s="208"/>
      <c r="M61" s="208"/>
      <c r="N61" s="197"/>
      <c r="O61" s="236"/>
      <c r="P61" s="224">
        <f t="shared" si="0"/>
        <v>0</v>
      </c>
    </row>
    <row r="62" spans="2:16" ht="15.75" thickBot="1" x14ac:dyDescent="0.3">
      <c r="B62" s="65"/>
      <c r="C62" s="74"/>
      <c r="D62" s="59" t="s">
        <v>88</v>
      </c>
      <c r="E62" s="59"/>
      <c r="F62" s="54">
        <v>0</v>
      </c>
      <c r="G62" s="88"/>
      <c r="H62" s="42">
        <v>0</v>
      </c>
      <c r="I62" s="205" t="s">
        <v>189</v>
      </c>
      <c r="J62" s="86" t="s">
        <v>189</v>
      </c>
      <c r="K62" s="205" t="s">
        <v>189</v>
      </c>
      <c r="L62" s="101" t="s">
        <v>189</v>
      </c>
      <c r="M62" s="101" t="s">
        <v>189</v>
      </c>
      <c r="N62" s="98" t="s">
        <v>189</v>
      </c>
      <c r="O62" s="43" t="s">
        <v>189</v>
      </c>
      <c r="P62" s="224">
        <f t="shared" si="0"/>
        <v>0</v>
      </c>
    </row>
    <row r="63" spans="2:16" ht="15.75" thickBot="1" x14ac:dyDescent="0.3">
      <c r="B63" s="19" t="s">
        <v>90</v>
      </c>
      <c r="C63" s="46"/>
      <c r="D63" s="20" t="s">
        <v>91</v>
      </c>
      <c r="E63" s="21"/>
      <c r="F63" s="92"/>
      <c r="G63" s="83" t="s">
        <v>48</v>
      </c>
      <c r="H63" s="93"/>
      <c r="I63" s="93"/>
      <c r="J63" s="93"/>
      <c r="K63" s="209"/>
      <c r="L63" s="26"/>
      <c r="M63" s="26"/>
      <c r="N63" s="26"/>
      <c r="O63" s="26"/>
      <c r="P63" s="224">
        <f t="shared" si="0"/>
        <v>0</v>
      </c>
    </row>
    <row r="64" spans="2:16" ht="15.75" thickBot="1" x14ac:dyDescent="0.3">
      <c r="B64" s="74"/>
      <c r="C64" s="74" t="s">
        <v>92</v>
      </c>
      <c r="D64" s="69" t="s">
        <v>93</v>
      </c>
      <c r="E64" s="90"/>
      <c r="F64" s="59"/>
      <c r="G64" s="88"/>
      <c r="H64" s="86"/>
      <c r="I64" s="87"/>
      <c r="J64" s="86"/>
      <c r="K64" s="207"/>
      <c r="L64" s="207"/>
      <c r="M64" s="207"/>
      <c r="N64" s="202"/>
      <c r="O64" s="202"/>
      <c r="P64" s="224">
        <f t="shared" si="0"/>
        <v>0</v>
      </c>
    </row>
    <row r="65" spans="2:16" ht="15.75" thickBot="1" x14ac:dyDescent="0.3">
      <c r="B65" s="74"/>
      <c r="C65" s="74"/>
      <c r="D65" s="29" t="s">
        <v>74</v>
      </c>
      <c r="E65" s="30"/>
      <c r="F65" s="42">
        <v>0</v>
      </c>
      <c r="G65" s="67"/>
      <c r="H65" s="42">
        <v>0</v>
      </c>
      <c r="I65" s="42">
        <v>0</v>
      </c>
      <c r="J65" s="42">
        <v>0</v>
      </c>
      <c r="K65" s="42">
        <v>0</v>
      </c>
      <c r="L65" s="101" t="s">
        <v>189</v>
      </c>
      <c r="M65" s="101" t="s">
        <v>189</v>
      </c>
      <c r="N65" s="98" t="s">
        <v>189</v>
      </c>
      <c r="O65" s="43" t="s">
        <v>189</v>
      </c>
      <c r="P65" s="224">
        <f t="shared" si="0"/>
        <v>0</v>
      </c>
    </row>
    <row r="66" spans="2:16" ht="15.75" thickBot="1" x14ac:dyDescent="0.3">
      <c r="B66" s="60"/>
      <c r="C66" s="56" t="s">
        <v>94</v>
      </c>
      <c r="D66" s="61" t="s">
        <v>95</v>
      </c>
      <c r="E66" s="58"/>
      <c r="F66" s="61"/>
      <c r="G66" s="62"/>
      <c r="H66" s="63"/>
      <c r="I66" s="64"/>
      <c r="J66" s="206"/>
      <c r="K66" s="208"/>
      <c r="L66" s="208"/>
      <c r="M66" s="208"/>
      <c r="N66" s="197"/>
      <c r="O66" s="197"/>
      <c r="P66" s="224">
        <f t="shared" si="0"/>
        <v>0</v>
      </c>
    </row>
    <row r="67" spans="2:16" ht="15.75" thickBot="1" x14ac:dyDescent="0.3">
      <c r="B67" s="65"/>
      <c r="C67" s="74"/>
      <c r="D67" s="59" t="s">
        <v>77</v>
      </c>
      <c r="E67" s="90"/>
      <c r="F67" s="42">
        <v>0</v>
      </c>
      <c r="G67" s="67"/>
      <c r="H67" s="42">
        <v>0</v>
      </c>
      <c r="I67" s="42">
        <v>0</v>
      </c>
      <c r="J67" s="42">
        <v>0</v>
      </c>
      <c r="K67" s="42">
        <v>0</v>
      </c>
      <c r="L67" s="101" t="s">
        <v>189</v>
      </c>
      <c r="M67" s="101" t="s">
        <v>189</v>
      </c>
      <c r="N67" s="98" t="s">
        <v>189</v>
      </c>
      <c r="O67" s="43" t="s">
        <v>189</v>
      </c>
      <c r="P67" s="224">
        <f t="shared" si="0"/>
        <v>0</v>
      </c>
    </row>
    <row r="68" spans="2:16" ht="15.75" thickBot="1" x14ac:dyDescent="0.3">
      <c r="B68" s="56"/>
      <c r="C68" s="56" t="s">
        <v>96</v>
      </c>
      <c r="D68" s="57" t="s">
        <v>95</v>
      </c>
      <c r="E68" s="58"/>
      <c r="F68" s="61"/>
      <c r="G68" s="62"/>
      <c r="H68" s="63"/>
      <c r="I68" s="64"/>
      <c r="J68" s="63"/>
      <c r="K68" s="208"/>
      <c r="L68" s="208"/>
      <c r="M68" s="208"/>
      <c r="N68" s="197"/>
      <c r="O68" s="197"/>
      <c r="P68" s="224">
        <f t="shared" si="0"/>
        <v>0</v>
      </c>
    </row>
    <row r="69" spans="2:16" ht="15.75" thickBot="1" x14ac:dyDescent="0.3">
      <c r="B69" s="28"/>
      <c r="C69" s="28"/>
      <c r="D69" s="29" t="s">
        <v>97</v>
      </c>
      <c r="E69" s="30"/>
      <c r="F69" s="42">
        <v>0</v>
      </c>
      <c r="G69" s="67"/>
      <c r="H69" s="42">
        <v>0</v>
      </c>
      <c r="I69" s="42">
        <v>0</v>
      </c>
      <c r="J69" s="42">
        <v>0</v>
      </c>
      <c r="K69" s="42">
        <v>0</v>
      </c>
      <c r="L69" s="101" t="s">
        <v>189</v>
      </c>
      <c r="M69" s="101" t="s">
        <v>189</v>
      </c>
      <c r="N69" s="98" t="s">
        <v>189</v>
      </c>
      <c r="O69" s="43" t="s">
        <v>189</v>
      </c>
      <c r="P69" s="224">
        <f t="shared" si="0"/>
        <v>0</v>
      </c>
    </row>
    <row r="70" spans="2:16" ht="15.75" thickBot="1" x14ac:dyDescent="0.3">
      <c r="B70" s="66"/>
      <c r="C70" s="28" t="s">
        <v>98</v>
      </c>
      <c r="D70" s="57" t="s">
        <v>99</v>
      </c>
      <c r="E70" s="58"/>
      <c r="F70" s="61"/>
      <c r="G70" s="62"/>
      <c r="H70" s="63"/>
      <c r="I70" s="64"/>
      <c r="J70" s="63"/>
      <c r="K70" s="208"/>
      <c r="L70" s="208"/>
      <c r="M70" s="208"/>
      <c r="N70" s="197"/>
      <c r="O70" s="197"/>
      <c r="P70" s="224">
        <f t="shared" si="0"/>
        <v>0</v>
      </c>
    </row>
    <row r="71" spans="2:16" ht="15.75" thickBot="1" x14ac:dyDescent="0.3">
      <c r="B71" s="65"/>
      <c r="C71" s="74"/>
      <c r="D71" s="29" t="s">
        <v>83</v>
      </c>
      <c r="E71" s="30"/>
      <c r="F71" s="42">
        <v>0</v>
      </c>
      <c r="G71" s="67"/>
      <c r="H71" s="42">
        <v>0</v>
      </c>
      <c r="I71" s="54">
        <v>0</v>
      </c>
      <c r="J71" s="42">
        <v>0</v>
      </c>
      <c r="K71" s="42">
        <v>0</v>
      </c>
      <c r="L71" s="101" t="s">
        <v>189</v>
      </c>
      <c r="M71" s="101" t="s">
        <v>189</v>
      </c>
      <c r="N71" s="98" t="s">
        <v>189</v>
      </c>
      <c r="O71" s="43" t="s">
        <v>189</v>
      </c>
      <c r="P71" s="224">
        <f t="shared" si="0"/>
        <v>0</v>
      </c>
    </row>
    <row r="72" spans="2:16" ht="15.75" thickBot="1" x14ac:dyDescent="0.3">
      <c r="B72" s="60"/>
      <c r="C72" s="56" t="s">
        <v>100</v>
      </c>
      <c r="D72" s="61" t="s">
        <v>101</v>
      </c>
      <c r="E72" s="61"/>
      <c r="F72" s="62"/>
      <c r="G72" s="61"/>
      <c r="H72" s="63"/>
      <c r="I72" s="64"/>
      <c r="J72" s="63"/>
      <c r="K72" s="208"/>
      <c r="L72" s="208"/>
      <c r="M72" s="208"/>
      <c r="N72" s="197"/>
      <c r="O72" s="197"/>
      <c r="P72" s="224">
        <f t="shared" si="0"/>
        <v>0</v>
      </c>
    </row>
    <row r="73" spans="2:16" ht="15.75" thickBot="1" x14ac:dyDescent="0.3">
      <c r="B73" s="65"/>
      <c r="C73" s="74"/>
      <c r="D73" s="51" t="s">
        <v>102</v>
      </c>
      <c r="E73" s="51"/>
      <c r="F73" s="54">
        <v>0</v>
      </c>
      <c r="G73" s="51"/>
      <c r="H73" s="42">
        <v>0</v>
      </c>
      <c r="I73" s="54">
        <v>0</v>
      </c>
      <c r="J73" s="42">
        <v>0</v>
      </c>
      <c r="K73" s="42">
        <v>0</v>
      </c>
      <c r="L73" s="101" t="s">
        <v>189</v>
      </c>
      <c r="M73" s="101" t="s">
        <v>189</v>
      </c>
      <c r="N73" s="98" t="s">
        <v>189</v>
      </c>
      <c r="O73" s="43" t="s">
        <v>189</v>
      </c>
      <c r="P73" s="224">
        <f t="shared" si="0"/>
        <v>0</v>
      </c>
    </row>
    <row r="74" spans="2:16" ht="15.75" thickBot="1" x14ac:dyDescent="0.3">
      <c r="B74" s="56"/>
      <c r="C74" s="94" t="s">
        <v>103</v>
      </c>
      <c r="D74" s="61" t="s">
        <v>93</v>
      </c>
      <c r="E74" s="61"/>
      <c r="F74" s="62"/>
      <c r="G74" s="61"/>
      <c r="H74" s="63"/>
      <c r="I74" s="64"/>
      <c r="J74" s="63"/>
      <c r="K74" s="208"/>
      <c r="L74" s="208"/>
      <c r="M74" s="208"/>
      <c r="N74" s="197"/>
      <c r="O74" s="236"/>
      <c r="P74" s="224">
        <f t="shared" si="0"/>
        <v>0</v>
      </c>
    </row>
    <row r="75" spans="2:16" ht="15.75" thickBot="1" x14ac:dyDescent="0.3">
      <c r="B75" s="74"/>
      <c r="C75" s="68"/>
      <c r="D75" s="51" t="s">
        <v>88</v>
      </c>
      <c r="E75" s="51"/>
      <c r="F75" s="54">
        <v>0</v>
      </c>
      <c r="G75" s="51"/>
      <c r="H75" s="42">
        <v>0</v>
      </c>
      <c r="I75" s="54">
        <v>0</v>
      </c>
      <c r="J75" s="42">
        <v>0</v>
      </c>
      <c r="K75" s="42">
        <v>0</v>
      </c>
      <c r="L75" s="101" t="s">
        <v>189</v>
      </c>
      <c r="M75" s="101" t="s">
        <v>189</v>
      </c>
      <c r="N75" s="98" t="s">
        <v>189</v>
      </c>
      <c r="O75" s="43" t="s">
        <v>189</v>
      </c>
      <c r="P75" s="224">
        <f t="shared" si="0"/>
        <v>0</v>
      </c>
    </row>
    <row r="76" spans="2:16" ht="15.75" thickBot="1" x14ac:dyDescent="0.3">
      <c r="B76" s="60"/>
      <c r="C76" s="56" t="s">
        <v>104</v>
      </c>
      <c r="D76" s="61" t="s">
        <v>105</v>
      </c>
      <c r="E76" s="61"/>
      <c r="F76" s="62"/>
      <c r="G76" s="62"/>
      <c r="H76" s="63"/>
      <c r="I76" s="64"/>
      <c r="J76" s="63"/>
      <c r="K76" s="208"/>
      <c r="L76" s="208"/>
      <c r="M76" s="208"/>
      <c r="N76" s="197"/>
      <c r="O76" s="197"/>
      <c r="P76" s="224">
        <f t="shared" si="0"/>
        <v>0</v>
      </c>
    </row>
    <row r="77" spans="2:16" ht="15.75" thickBot="1" x14ac:dyDescent="0.3">
      <c r="B77" s="66"/>
      <c r="C77" s="28"/>
      <c r="D77" s="59" t="s">
        <v>106</v>
      </c>
      <c r="E77" s="59"/>
      <c r="F77" s="95"/>
      <c r="G77" s="88"/>
      <c r="H77" s="42">
        <v>0</v>
      </c>
      <c r="I77" s="54">
        <v>0</v>
      </c>
      <c r="J77" s="101">
        <v>0</v>
      </c>
      <c r="K77" s="42">
        <v>0</v>
      </c>
      <c r="L77" s="101" t="s">
        <v>189</v>
      </c>
      <c r="M77" s="101" t="s">
        <v>189</v>
      </c>
      <c r="N77" s="98" t="s">
        <v>189</v>
      </c>
      <c r="O77" s="43" t="s">
        <v>189</v>
      </c>
      <c r="P77" s="224">
        <f t="shared" si="0"/>
        <v>0</v>
      </c>
    </row>
    <row r="78" spans="2:16" ht="15.75" thickBot="1" x14ac:dyDescent="0.3">
      <c r="B78" s="19" t="s">
        <v>107</v>
      </c>
      <c r="C78" s="66"/>
      <c r="D78" s="96" t="s">
        <v>108</v>
      </c>
      <c r="E78" s="97"/>
      <c r="F78" s="22">
        <f>+F79+F81+F83+F85+F87+F89+F90+F92</f>
        <v>5875568</v>
      </c>
      <c r="G78" s="23" t="s">
        <v>48</v>
      </c>
      <c r="H78" s="93"/>
      <c r="I78" s="93"/>
      <c r="J78" s="210">
        <v>120263.24</v>
      </c>
      <c r="K78" s="26"/>
      <c r="L78" s="169">
        <f>+L79+L85+L87</f>
        <v>118531</v>
      </c>
      <c r="M78" s="169">
        <f>+M88</f>
        <v>19999.82</v>
      </c>
      <c r="N78" s="239"/>
      <c r="O78" s="224"/>
      <c r="P78" s="224">
        <f t="shared" si="0"/>
        <v>258794.06</v>
      </c>
    </row>
    <row r="79" spans="2:16" ht="15.75" thickBot="1" x14ac:dyDescent="0.3">
      <c r="B79" s="28"/>
      <c r="C79" s="28" t="s">
        <v>109</v>
      </c>
      <c r="D79" s="69" t="s">
        <v>110</v>
      </c>
      <c r="E79" s="90"/>
      <c r="F79" s="76">
        <v>1753832</v>
      </c>
      <c r="G79" s="59"/>
      <c r="H79" s="98">
        <v>0</v>
      </c>
      <c r="I79" s="54">
        <v>0</v>
      </c>
      <c r="J79" s="85">
        <v>120263.24</v>
      </c>
      <c r="K79" s="207"/>
      <c r="L79" s="207">
        <v>68204</v>
      </c>
      <c r="M79" s="99" t="s">
        <v>189</v>
      </c>
      <c r="N79" s="43" t="s">
        <v>189</v>
      </c>
      <c r="O79" s="43" t="s">
        <v>189</v>
      </c>
      <c r="P79" s="224">
        <f t="shared" si="0"/>
        <v>188467.24</v>
      </c>
    </row>
    <row r="80" spans="2:16" ht="15.75" thickBot="1" x14ac:dyDescent="0.3">
      <c r="B80" s="74"/>
      <c r="C80" s="65" t="s">
        <v>111</v>
      </c>
      <c r="D80" s="57" t="s">
        <v>112</v>
      </c>
      <c r="E80" s="61"/>
      <c r="F80" s="43"/>
      <c r="G80" s="57"/>
      <c r="H80" s="99"/>
      <c r="I80" s="99"/>
      <c r="J80" s="99"/>
      <c r="K80" s="208"/>
      <c r="L80" s="208"/>
      <c r="M80" s="208"/>
      <c r="N80" s="208"/>
      <c r="O80" s="197"/>
      <c r="P80" s="224">
        <f t="shared" si="0"/>
        <v>0</v>
      </c>
    </row>
    <row r="81" spans="2:16" ht="15.75" thickBot="1" x14ac:dyDescent="0.3">
      <c r="B81" s="74"/>
      <c r="C81" s="100"/>
      <c r="D81" s="29" t="s">
        <v>113</v>
      </c>
      <c r="E81" s="51"/>
      <c r="F81" s="50">
        <v>273200</v>
      </c>
      <c r="G81" s="29"/>
      <c r="H81" s="54">
        <v>0</v>
      </c>
      <c r="I81" s="42">
        <v>0</v>
      </c>
      <c r="J81" s="42">
        <v>0</v>
      </c>
      <c r="K81" s="42">
        <v>0</v>
      </c>
      <c r="L81" s="101" t="s">
        <v>189</v>
      </c>
      <c r="M81" s="101" t="s">
        <v>189</v>
      </c>
      <c r="N81" s="101" t="s">
        <v>189</v>
      </c>
      <c r="O81" s="43" t="s">
        <v>189</v>
      </c>
      <c r="P81" s="224">
        <f t="shared" si="0"/>
        <v>0</v>
      </c>
    </row>
    <row r="82" spans="2:16" ht="15.75" thickBot="1" x14ac:dyDescent="0.3">
      <c r="B82" s="56"/>
      <c r="C82" s="94" t="s">
        <v>114</v>
      </c>
      <c r="D82" s="59" t="s">
        <v>115</v>
      </c>
      <c r="E82" s="59"/>
      <c r="F82" s="88"/>
      <c r="G82" s="59"/>
      <c r="H82" s="86"/>
      <c r="I82" s="63"/>
      <c r="J82" s="63"/>
      <c r="K82" s="208"/>
      <c r="L82" s="208"/>
      <c r="M82" s="208"/>
      <c r="N82" s="197"/>
      <c r="O82" s="197"/>
      <c r="P82" s="224">
        <f t="shared" ref="P82:P110" si="1">+O82+N82+M82+L82+K82+J82+I82+H82</f>
        <v>0</v>
      </c>
    </row>
    <row r="83" spans="2:16" ht="15.75" thickBot="1" x14ac:dyDescent="0.3">
      <c r="B83" s="74"/>
      <c r="C83" s="68"/>
      <c r="D83" s="59" t="s">
        <v>116</v>
      </c>
      <c r="E83" s="59"/>
      <c r="F83" s="50">
        <v>109350</v>
      </c>
      <c r="G83" s="59"/>
      <c r="H83" s="42">
        <v>0</v>
      </c>
      <c r="I83" s="42">
        <v>0</v>
      </c>
      <c r="J83" s="42">
        <v>0</v>
      </c>
      <c r="K83" s="42">
        <v>0</v>
      </c>
      <c r="L83" s="42" t="s">
        <v>189</v>
      </c>
      <c r="M83" s="101" t="s">
        <v>189</v>
      </c>
      <c r="N83" s="98" t="s">
        <v>189</v>
      </c>
      <c r="O83" s="43" t="s">
        <v>189</v>
      </c>
      <c r="P83" s="224">
        <f t="shared" si="1"/>
        <v>0</v>
      </c>
    </row>
    <row r="84" spans="2:16" ht="15.75" thickBot="1" x14ac:dyDescent="0.3">
      <c r="B84" s="56"/>
      <c r="C84" s="56" t="s">
        <v>117</v>
      </c>
      <c r="D84" s="57" t="s">
        <v>118</v>
      </c>
      <c r="E84" s="61"/>
      <c r="F84" s="62"/>
      <c r="G84" s="61"/>
      <c r="H84" s="63"/>
      <c r="I84" s="63"/>
      <c r="J84" s="63"/>
      <c r="K84" s="208"/>
      <c r="L84" s="208"/>
      <c r="M84" s="208"/>
      <c r="N84" s="197"/>
      <c r="O84" s="236"/>
      <c r="P84" s="224">
        <f t="shared" si="1"/>
        <v>0</v>
      </c>
    </row>
    <row r="85" spans="2:16" ht="15.75" thickBot="1" x14ac:dyDescent="0.3">
      <c r="B85" s="74"/>
      <c r="C85" s="74"/>
      <c r="D85" s="69" t="s">
        <v>119</v>
      </c>
      <c r="E85" s="59"/>
      <c r="F85" s="76">
        <v>1800000</v>
      </c>
      <c r="G85" s="59"/>
      <c r="H85" s="101">
        <v>0</v>
      </c>
      <c r="I85" s="42">
        <v>0</v>
      </c>
      <c r="J85" s="42">
        <v>0</v>
      </c>
      <c r="K85" s="42">
        <v>0</v>
      </c>
      <c r="L85" s="220">
        <v>17641</v>
      </c>
      <c r="M85" s="101" t="s">
        <v>189</v>
      </c>
      <c r="N85" s="98" t="s">
        <v>189</v>
      </c>
      <c r="O85" s="43" t="s">
        <v>189</v>
      </c>
      <c r="P85" s="224">
        <f t="shared" si="1"/>
        <v>17641</v>
      </c>
    </row>
    <row r="86" spans="2:16" ht="15.75" thickBot="1" x14ac:dyDescent="0.3">
      <c r="B86" s="56"/>
      <c r="C86" s="94" t="s">
        <v>120</v>
      </c>
      <c r="D86" s="61" t="s">
        <v>121</v>
      </c>
      <c r="E86" s="61"/>
      <c r="F86" s="77"/>
      <c r="G86" s="57"/>
      <c r="H86" s="99"/>
      <c r="I86" s="99"/>
      <c r="J86" s="99"/>
      <c r="K86" s="208"/>
      <c r="L86" s="208"/>
      <c r="M86" s="208"/>
      <c r="N86" s="197"/>
      <c r="O86" s="197"/>
      <c r="P86" s="224">
        <f t="shared" si="1"/>
        <v>0</v>
      </c>
    </row>
    <row r="87" spans="2:16" ht="15.75" thickBot="1" x14ac:dyDescent="0.3">
      <c r="B87" s="28"/>
      <c r="C87" s="102"/>
      <c r="D87" s="51" t="s">
        <v>122</v>
      </c>
      <c r="E87" s="51"/>
      <c r="F87" s="78">
        <v>429900</v>
      </c>
      <c r="G87" s="29"/>
      <c r="H87" s="54">
        <v>0</v>
      </c>
      <c r="I87" s="42">
        <v>0</v>
      </c>
      <c r="J87" s="42">
        <v>0</v>
      </c>
      <c r="K87" s="42">
        <v>0</v>
      </c>
      <c r="L87" s="220">
        <v>32686</v>
      </c>
      <c r="M87" s="42" t="s">
        <v>189</v>
      </c>
      <c r="N87" s="54" t="s">
        <v>189</v>
      </c>
      <c r="O87" s="43" t="s">
        <v>189</v>
      </c>
      <c r="P87" s="224">
        <f t="shared" si="1"/>
        <v>32686</v>
      </c>
    </row>
    <row r="88" spans="2:16" ht="15.75" thickBot="1" x14ac:dyDescent="0.3">
      <c r="B88" s="28"/>
      <c r="C88" s="28" t="s">
        <v>123</v>
      </c>
      <c r="D88" s="29" t="s">
        <v>124</v>
      </c>
      <c r="E88" s="30"/>
      <c r="F88" s="54">
        <v>0</v>
      </c>
      <c r="G88" s="51"/>
      <c r="H88" s="54">
        <v>0</v>
      </c>
      <c r="I88" s="54">
        <v>0</v>
      </c>
      <c r="J88" s="42">
        <v>0</v>
      </c>
      <c r="K88" s="42">
        <v>0</v>
      </c>
      <c r="L88" s="43" t="s">
        <v>189</v>
      </c>
      <c r="M88" s="201">
        <v>19999.82</v>
      </c>
      <c r="N88" s="98" t="s">
        <v>189</v>
      </c>
      <c r="O88" s="104"/>
      <c r="P88" s="224">
        <f t="shared" si="1"/>
        <v>19999.82</v>
      </c>
    </row>
    <row r="89" spans="2:16" ht="15.75" thickBot="1" x14ac:dyDescent="0.3">
      <c r="B89" s="28"/>
      <c r="C89" s="28" t="s">
        <v>125</v>
      </c>
      <c r="D89" s="29" t="s">
        <v>126</v>
      </c>
      <c r="E89" s="30"/>
      <c r="F89" s="78">
        <v>498900</v>
      </c>
      <c r="G89" s="51"/>
      <c r="H89" s="54">
        <v>0</v>
      </c>
      <c r="I89" s="54">
        <v>0</v>
      </c>
      <c r="J89" s="42">
        <v>0</v>
      </c>
      <c r="K89" s="42">
        <v>0</v>
      </c>
      <c r="L89" s="43" t="s">
        <v>189</v>
      </c>
      <c r="M89" s="43" t="s">
        <v>189</v>
      </c>
      <c r="N89" s="43" t="s">
        <v>189</v>
      </c>
      <c r="O89" s="43" t="s">
        <v>189</v>
      </c>
      <c r="P89" s="224">
        <f t="shared" si="1"/>
        <v>0</v>
      </c>
    </row>
    <row r="90" spans="2:16" ht="15.75" thickBot="1" x14ac:dyDescent="0.3">
      <c r="B90" s="35"/>
      <c r="C90" s="35" t="s">
        <v>127</v>
      </c>
      <c r="D90" s="69" t="s">
        <v>128</v>
      </c>
      <c r="E90" s="90"/>
      <c r="F90" s="78">
        <v>982386</v>
      </c>
      <c r="G90" s="90"/>
      <c r="H90" s="54">
        <v>0</v>
      </c>
      <c r="I90" s="54">
        <v>0</v>
      </c>
      <c r="J90" s="42">
        <v>0</v>
      </c>
      <c r="K90" s="42">
        <v>0</v>
      </c>
      <c r="L90" s="43" t="s">
        <v>189</v>
      </c>
      <c r="M90" s="43" t="s">
        <v>189</v>
      </c>
      <c r="N90" s="43" t="s">
        <v>189</v>
      </c>
      <c r="O90" s="43" t="s">
        <v>189</v>
      </c>
      <c r="P90" s="224">
        <f t="shared" si="1"/>
        <v>0</v>
      </c>
    </row>
    <row r="91" spans="2:16" ht="15.75" thickBot="1" x14ac:dyDescent="0.3">
      <c r="B91" s="56"/>
      <c r="C91" s="94" t="s">
        <v>129</v>
      </c>
      <c r="D91" s="61" t="s">
        <v>130</v>
      </c>
      <c r="E91" s="61"/>
      <c r="F91" s="62"/>
      <c r="G91" s="61"/>
      <c r="H91" s="64"/>
      <c r="I91" s="91"/>
      <c r="J91" s="63"/>
      <c r="K91" s="208"/>
      <c r="L91" s="208"/>
      <c r="M91" s="208"/>
      <c r="N91" s="208"/>
      <c r="O91" s="197"/>
      <c r="P91" s="224">
        <f t="shared" si="1"/>
        <v>0</v>
      </c>
    </row>
    <row r="92" spans="2:16" ht="15.75" thickBot="1" x14ac:dyDescent="0.3">
      <c r="B92" s="74"/>
      <c r="C92" s="68"/>
      <c r="D92" s="59" t="s">
        <v>131</v>
      </c>
      <c r="E92" s="59"/>
      <c r="F92" s="78">
        <v>28000</v>
      </c>
      <c r="G92" s="59"/>
      <c r="H92" s="54">
        <v>0</v>
      </c>
      <c r="I92" s="42">
        <v>0</v>
      </c>
      <c r="J92" s="42">
        <v>0</v>
      </c>
      <c r="K92" s="42">
        <v>0</v>
      </c>
      <c r="L92" s="101" t="s">
        <v>189</v>
      </c>
      <c r="M92" s="101" t="s">
        <v>189</v>
      </c>
      <c r="N92" s="101" t="s">
        <v>189</v>
      </c>
      <c r="O92" s="43" t="s">
        <v>189</v>
      </c>
      <c r="P92" s="224">
        <f t="shared" si="1"/>
        <v>0</v>
      </c>
    </row>
    <row r="93" spans="2:16" ht="15.75" thickBot="1" x14ac:dyDescent="0.3">
      <c r="B93" s="19" t="s">
        <v>132</v>
      </c>
      <c r="C93" s="46"/>
      <c r="D93" s="20" t="s">
        <v>133</v>
      </c>
      <c r="E93" s="97"/>
      <c r="F93" s="22"/>
      <c r="G93" s="23" t="s">
        <v>48</v>
      </c>
      <c r="H93" s="93"/>
      <c r="I93" s="93"/>
      <c r="J93" s="93"/>
      <c r="K93" s="26"/>
      <c r="L93" s="26"/>
      <c r="M93" s="169">
        <f>+M94</f>
        <v>20618236.120000001</v>
      </c>
      <c r="N93" s="169"/>
      <c r="O93" s="224"/>
      <c r="P93" s="224">
        <f t="shared" si="1"/>
        <v>20618236.120000001</v>
      </c>
    </row>
    <row r="94" spans="2:16" ht="15.75" thickBot="1" x14ac:dyDescent="0.3">
      <c r="B94" s="28"/>
      <c r="C94" s="28" t="s">
        <v>134</v>
      </c>
      <c r="D94" s="29" t="s">
        <v>135</v>
      </c>
      <c r="E94" s="30"/>
      <c r="F94" s="54">
        <v>0</v>
      </c>
      <c r="G94" s="51"/>
      <c r="H94" s="54">
        <v>0</v>
      </c>
      <c r="I94" s="54">
        <v>0</v>
      </c>
      <c r="J94" s="54">
        <v>0</v>
      </c>
      <c r="K94" s="42">
        <v>0</v>
      </c>
      <c r="L94" s="43" t="s">
        <v>189</v>
      </c>
      <c r="M94" s="201">
        <v>20618236.120000001</v>
      </c>
      <c r="N94" s="43" t="s">
        <v>189</v>
      </c>
      <c r="O94" s="43" t="s">
        <v>189</v>
      </c>
      <c r="P94" s="224">
        <f t="shared" si="1"/>
        <v>20618236.120000001</v>
      </c>
    </row>
    <row r="95" spans="2:16" ht="15.75" thickBot="1" x14ac:dyDescent="0.3">
      <c r="B95" s="28"/>
      <c r="C95" s="28" t="s">
        <v>136</v>
      </c>
      <c r="D95" s="29" t="s">
        <v>137</v>
      </c>
      <c r="E95" s="30"/>
      <c r="F95" s="103"/>
      <c r="G95" s="51"/>
      <c r="H95" s="54">
        <v>0</v>
      </c>
      <c r="I95" s="104">
        <v>0</v>
      </c>
      <c r="J95" s="54">
        <v>0</v>
      </c>
      <c r="K95" s="42">
        <v>0</v>
      </c>
      <c r="L95" s="43" t="s">
        <v>189</v>
      </c>
      <c r="M95" s="43" t="s">
        <v>189</v>
      </c>
      <c r="N95" s="43" t="s">
        <v>189</v>
      </c>
      <c r="O95" s="43" t="s">
        <v>189</v>
      </c>
      <c r="P95" s="224">
        <f t="shared" si="1"/>
        <v>0</v>
      </c>
    </row>
    <row r="96" spans="2:16" ht="15.75" thickBot="1" x14ac:dyDescent="0.3">
      <c r="B96" s="74"/>
      <c r="C96" s="74" t="s">
        <v>138</v>
      </c>
      <c r="D96" s="69" t="s">
        <v>139</v>
      </c>
      <c r="E96" s="90"/>
      <c r="F96" s="98">
        <v>0</v>
      </c>
      <c r="G96" s="59"/>
      <c r="H96" s="98">
        <v>0</v>
      </c>
      <c r="I96" s="104">
        <v>0</v>
      </c>
      <c r="J96" s="43" t="s">
        <v>189</v>
      </c>
      <c r="K96" s="43" t="s">
        <v>189</v>
      </c>
      <c r="L96" s="43" t="s">
        <v>189</v>
      </c>
      <c r="M96" s="43" t="s">
        <v>189</v>
      </c>
      <c r="N96" s="43" t="s">
        <v>189</v>
      </c>
      <c r="O96" s="43" t="s">
        <v>189</v>
      </c>
      <c r="P96" s="224">
        <f t="shared" si="1"/>
        <v>0</v>
      </c>
    </row>
    <row r="97" spans="2:16" ht="15.75" thickBot="1" x14ac:dyDescent="0.3">
      <c r="B97" s="60"/>
      <c r="C97" s="56" t="s">
        <v>140</v>
      </c>
      <c r="D97" s="57" t="s">
        <v>66</v>
      </c>
      <c r="E97" s="61"/>
      <c r="F97" s="57"/>
      <c r="G97" s="57"/>
      <c r="H97" s="64"/>
      <c r="I97" s="211"/>
      <c r="J97" s="63"/>
      <c r="K97" s="208"/>
      <c r="L97" s="208"/>
      <c r="M97" s="208"/>
      <c r="N97" s="208"/>
      <c r="O97" s="197"/>
      <c r="P97" s="238">
        <f t="shared" si="1"/>
        <v>0</v>
      </c>
    </row>
    <row r="98" spans="2:16" ht="15.75" thickBot="1" x14ac:dyDescent="0.3">
      <c r="B98" s="65"/>
      <c r="C98" s="74"/>
      <c r="D98" s="69" t="s">
        <v>141</v>
      </c>
      <c r="E98" s="59"/>
      <c r="F98" s="101">
        <v>0</v>
      </c>
      <c r="G98" s="69"/>
      <c r="H98" s="98">
        <v>0</v>
      </c>
      <c r="I98" s="105">
        <v>0</v>
      </c>
      <c r="J98" s="101">
        <v>0</v>
      </c>
      <c r="K98" s="101">
        <v>0</v>
      </c>
      <c r="L98" s="101" t="s">
        <v>189</v>
      </c>
      <c r="M98" s="101" t="s">
        <v>189</v>
      </c>
      <c r="N98" s="101" t="s">
        <v>189</v>
      </c>
      <c r="O98" s="101" t="s">
        <v>189</v>
      </c>
      <c r="P98" s="238">
        <f t="shared" si="1"/>
        <v>0</v>
      </c>
    </row>
    <row r="99" spans="2:16" ht="15.75" thickBot="1" x14ac:dyDescent="0.3">
      <c r="B99" s="66"/>
      <c r="C99" s="28"/>
      <c r="D99" s="29" t="s">
        <v>142</v>
      </c>
      <c r="E99" s="51"/>
      <c r="F99" s="101"/>
      <c r="G99" s="69"/>
      <c r="H99" s="98"/>
      <c r="I99" s="105"/>
      <c r="J99" s="101"/>
      <c r="K99" s="207"/>
      <c r="L99" s="207"/>
      <c r="M99" s="207"/>
      <c r="N99" s="42"/>
      <c r="O99" s="54"/>
      <c r="P99" s="238">
        <f t="shared" si="1"/>
        <v>0</v>
      </c>
    </row>
    <row r="100" spans="2:16" ht="15.75" thickBot="1" x14ac:dyDescent="0.3">
      <c r="B100" s="106" t="s">
        <v>143</v>
      </c>
      <c r="C100" s="107"/>
      <c r="D100" s="108" t="s">
        <v>144</v>
      </c>
      <c r="E100" s="108"/>
      <c r="F100" s="109"/>
      <c r="G100" s="109"/>
      <c r="H100" s="110"/>
      <c r="I100" s="110"/>
      <c r="J100" s="111"/>
      <c r="K100" s="203"/>
      <c r="L100" s="203"/>
      <c r="M100" s="203"/>
      <c r="N100" s="237"/>
      <c r="O100" s="237"/>
      <c r="P100" s="224">
        <f t="shared" si="1"/>
        <v>0</v>
      </c>
    </row>
    <row r="101" spans="2:16" ht="15.75" thickBot="1" x14ac:dyDescent="0.3">
      <c r="B101" s="112"/>
      <c r="C101" s="113"/>
      <c r="D101" s="114" t="s">
        <v>145</v>
      </c>
      <c r="E101" s="114"/>
      <c r="F101" s="115"/>
      <c r="G101" s="116" t="s">
        <v>48</v>
      </c>
      <c r="H101" s="117"/>
      <c r="I101" s="117"/>
      <c r="J101" s="118"/>
      <c r="K101" s="195"/>
      <c r="L101" s="195"/>
      <c r="M101" s="195"/>
      <c r="N101" s="195"/>
      <c r="O101" s="195"/>
      <c r="P101" s="224">
        <f t="shared" si="1"/>
        <v>0</v>
      </c>
    </row>
    <row r="102" spans="2:16" ht="15.75" thickBot="1" x14ac:dyDescent="0.3">
      <c r="B102" s="74"/>
      <c r="C102" s="74" t="s">
        <v>146</v>
      </c>
      <c r="D102" s="69" t="s">
        <v>147</v>
      </c>
      <c r="E102" s="90"/>
      <c r="F102" s="54">
        <v>0</v>
      </c>
      <c r="G102" s="54">
        <v>0</v>
      </c>
      <c r="H102" s="43" t="s">
        <v>189</v>
      </c>
      <c r="I102" s="43" t="s">
        <v>189</v>
      </c>
      <c r="J102" s="43" t="s">
        <v>189</v>
      </c>
      <c r="K102" s="43" t="s">
        <v>189</v>
      </c>
      <c r="L102" s="43" t="s">
        <v>189</v>
      </c>
      <c r="M102" s="98" t="s">
        <v>189</v>
      </c>
      <c r="N102" s="43" t="s">
        <v>189</v>
      </c>
      <c r="O102" s="43" t="s">
        <v>189</v>
      </c>
      <c r="P102" s="224">
        <f t="shared" si="1"/>
        <v>0</v>
      </c>
    </row>
    <row r="103" spans="2:16" ht="15.75" thickBot="1" x14ac:dyDescent="0.3">
      <c r="B103" s="60"/>
      <c r="C103" s="60" t="s">
        <v>148</v>
      </c>
      <c r="D103" s="57" t="s">
        <v>149</v>
      </c>
      <c r="E103" s="61"/>
      <c r="F103" s="62"/>
      <c r="G103" s="61"/>
      <c r="H103" s="63"/>
      <c r="I103" s="63"/>
      <c r="J103" s="63"/>
      <c r="K103" s="208"/>
      <c r="L103" s="208"/>
      <c r="M103" s="208"/>
      <c r="N103" s="197"/>
      <c r="O103" s="197"/>
      <c r="P103" s="224">
        <f t="shared" si="1"/>
        <v>0</v>
      </c>
    </row>
    <row r="104" spans="2:16" ht="15.75" thickBot="1" x14ac:dyDescent="0.3">
      <c r="B104" s="66"/>
      <c r="C104" s="65"/>
      <c r="D104" s="69" t="s">
        <v>150</v>
      </c>
      <c r="E104" s="59"/>
      <c r="F104" s="98">
        <v>0</v>
      </c>
      <c r="G104" s="98">
        <v>0</v>
      </c>
      <c r="H104" s="101">
        <v>0</v>
      </c>
      <c r="I104" s="101">
        <v>0</v>
      </c>
      <c r="J104" s="101">
        <v>0</v>
      </c>
      <c r="K104" s="101">
        <v>0</v>
      </c>
      <c r="L104" s="101" t="s">
        <v>189</v>
      </c>
      <c r="M104" s="101" t="s">
        <v>189</v>
      </c>
      <c r="N104" s="98" t="s">
        <v>189</v>
      </c>
      <c r="O104" s="43" t="s">
        <v>189</v>
      </c>
      <c r="P104" s="224">
        <f t="shared" si="1"/>
        <v>0</v>
      </c>
    </row>
    <row r="105" spans="2:16" ht="15.75" thickBot="1" x14ac:dyDescent="0.3">
      <c r="B105" s="19" t="s">
        <v>151</v>
      </c>
      <c r="C105" s="46"/>
      <c r="D105" s="20" t="s">
        <v>152</v>
      </c>
      <c r="E105" s="21"/>
      <c r="F105" s="92"/>
      <c r="G105" s="92"/>
      <c r="H105" s="93"/>
      <c r="I105" s="93"/>
      <c r="J105" s="93"/>
      <c r="K105" s="26"/>
      <c r="L105" s="26"/>
      <c r="M105" s="26"/>
      <c r="N105" s="26"/>
      <c r="O105" s="203"/>
      <c r="P105" s="224">
        <f t="shared" si="1"/>
        <v>0</v>
      </c>
    </row>
    <row r="106" spans="2:16" ht="15.75" thickBot="1" x14ac:dyDescent="0.3">
      <c r="B106" s="28"/>
      <c r="C106" s="28" t="s">
        <v>153</v>
      </c>
      <c r="D106" s="29" t="s">
        <v>154</v>
      </c>
      <c r="E106" s="30"/>
      <c r="F106" s="54">
        <v>0</v>
      </c>
      <c r="G106" s="54">
        <v>0</v>
      </c>
      <c r="H106" s="54">
        <v>0</v>
      </c>
      <c r="I106" s="42">
        <v>0</v>
      </c>
      <c r="J106" s="42">
        <v>0</v>
      </c>
      <c r="K106" s="42">
        <v>0</v>
      </c>
      <c r="L106" s="43" t="s">
        <v>189</v>
      </c>
      <c r="M106" s="43" t="s">
        <v>189</v>
      </c>
      <c r="N106" s="43" t="s">
        <v>189</v>
      </c>
      <c r="O106" s="43" t="s">
        <v>189</v>
      </c>
      <c r="P106" s="224">
        <f t="shared" si="1"/>
        <v>0</v>
      </c>
    </row>
    <row r="107" spans="2:16" ht="15.75" thickBot="1" x14ac:dyDescent="0.3">
      <c r="B107" s="74"/>
      <c r="C107" s="74" t="s">
        <v>155</v>
      </c>
      <c r="D107" s="69" t="s">
        <v>156</v>
      </c>
      <c r="E107" s="90"/>
      <c r="F107" s="54">
        <v>0</v>
      </c>
      <c r="G107" s="54">
        <v>0</v>
      </c>
      <c r="H107" s="54">
        <v>0</v>
      </c>
      <c r="I107" s="42">
        <v>0</v>
      </c>
      <c r="J107" s="42">
        <v>0</v>
      </c>
      <c r="K107" s="42">
        <v>0</v>
      </c>
      <c r="L107" s="43" t="s">
        <v>189</v>
      </c>
      <c r="M107" s="43" t="s">
        <v>189</v>
      </c>
      <c r="N107" s="99" t="s">
        <v>189</v>
      </c>
      <c r="O107" s="43" t="s">
        <v>189</v>
      </c>
      <c r="P107" s="224">
        <f t="shared" si="1"/>
        <v>0</v>
      </c>
    </row>
    <row r="108" spans="2:16" ht="15.75" thickBot="1" x14ac:dyDescent="0.3">
      <c r="B108" s="56"/>
      <c r="C108" s="94" t="s">
        <v>157</v>
      </c>
      <c r="D108" s="61" t="s">
        <v>158</v>
      </c>
      <c r="E108" s="61"/>
      <c r="F108" s="62"/>
      <c r="G108" s="61"/>
      <c r="H108" s="64"/>
      <c r="I108" s="91"/>
      <c r="J108" s="63"/>
      <c r="K108" s="208"/>
      <c r="L108" s="208"/>
      <c r="M108" s="208"/>
      <c r="N108" s="208"/>
      <c r="O108" s="197"/>
      <c r="P108" s="238">
        <f t="shared" si="1"/>
        <v>0</v>
      </c>
    </row>
    <row r="109" spans="2:16" ht="15.75" thickBot="1" x14ac:dyDescent="0.3">
      <c r="B109" s="74"/>
      <c r="C109" s="68"/>
      <c r="D109" s="59" t="s">
        <v>159</v>
      </c>
      <c r="E109" s="59"/>
      <c r="F109" s="54">
        <v>0</v>
      </c>
      <c r="G109" s="119">
        <v>0</v>
      </c>
      <c r="H109" s="54">
        <v>0</v>
      </c>
      <c r="I109" s="42">
        <v>0</v>
      </c>
      <c r="J109" s="42">
        <v>0</v>
      </c>
      <c r="K109" s="101">
        <v>0</v>
      </c>
      <c r="L109" s="101" t="s">
        <v>189</v>
      </c>
      <c r="M109" s="42" t="s">
        <v>189</v>
      </c>
      <c r="N109" s="42" t="s">
        <v>189</v>
      </c>
      <c r="O109" s="54" t="s">
        <v>189</v>
      </c>
      <c r="P109" s="238">
        <f t="shared" si="1"/>
        <v>0</v>
      </c>
    </row>
    <row r="110" spans="2:16" ht="15.75" thickBot="1" x14ac:dyDescent="0.3">
      <c r="B110" s="248" t="s">
        <v>160</v>
      </c>
      <c r="C110" s="249"/>
      <c r="D110" s="249"/>
      <c r="E110" s="250"/>
      <c r="F110" s="228">
        <f>+F78+F35+F23+F17</f>
        <v>216531019</v>
      </c>
      <c r="G110" s="227" t="s">
        <v>48</v>
      </c>
      <c r="H110" s="226">
        <v>12563235.33</v>
      </c>
      <c r="I110" s="226">
        <v>14187978.279999999</v>
      </c>
      <c r="J110" s="225">
        <v>21429386.969999999</v>
      </c>
      <c r="K110" s="223">
        <v>15889876.869999999</v>
      </c>
      <c r="L110" s="223">
        <f>+L78+L35+L23+L17</f>
        <v>14930800.25</v>
      </c>
      <c r="M110" s="231">
        <f>+M93+M78+M35+M23+M17</f>
        <v>38524962.390000001</v>
      </c>
      <c r="N110" s="231">
        <f>+N23+N17</f>
        <v>13894353.32</v>
      </c>
      <c r="O110" s="241">
        <f>+O35+O23+O17</f>
        <v>15862741.59</v>
      </c>
      <c r="P110" s="224">
        <f t="shared" si="1"/>
        <v>147283335</v>
      </c>
    </row>
    <row r="111" spans="2:16" ht="15.75" thickBot="1" x14ac:dyDescent="0.3">
      <c r="B111" s="120" t="s">
        <v>161</v>
      </c>
      <c r="C111" s="120"/>
      <c r="D111" s="120"/>
      <c r="E111" s="120"/>
      <c r="F111" s="120"/>
      <c r="G111" s="120"/>
      <c r="H111" s="121"/>
      <c r="I111" s="126"/>
      <c r="J111" s="121"/>
      <c r="K111" s="200"/>
      <c r="L111" s="200"/>
      <c r="M111" s="200"/>
      <c r="N111" s="200"/>
      <c r="O111" s="200"/>
      <c r="P111" s="224">
        <f t="shared" ref="P111:P124" si="2">+N111+M111+L111+K111+J111+I111+H111</f>
        <v>0</v>
      </c>
    </row>
    <row r="112" spans="2:16" ht="15.75" thickBot="1" x14ac:dyDescent="0.3">
      <c r="B112" s="122">
        <v>4.0999999999999996</v>
      </c>
      <c r="C112" s="122"/>
      <c r="D112" s="123" t="s">
        <v>162</v>
      </c>
      <c r="E112" s="124"/>
      <c r="F112" s="125"/>
      <c r="G112" s="125"/>
      <c r="H112" s="126"/>
      <c r="I112" s="126"/>
      <c r="J112" s="126"/>
      <c r="K112" s="26"/>
      <c r="L112" s="26"/>
      <c r="M112" s="26"/>
      <c r="N112" s="26"/>
      <c r="O112" s="203"/>
      <c r="P112" s="224">
        <f t="shared" si="2"/>
        <v>0</v>
      </c>
    </row>
    <row r="113" spans="2:16" ht="15.75" thickBot="1" x14ac:dyDescent="0.3">
      <c r="B113" s="127"/>
      <c r="C113" s="127" t="s">
        <v>163</v>
      </c>
      <c r="D113" s="128" t="s">
        <v>162</v>
      </c>
      <c r="E113" s="129"/>
      <c r="F113" s="101">
        <v>0</v>
      </c>
      <c r="G113" s="101">
        <v>0</v>
      </c>
      <c r="H113" s="101">
        <v>0</v>
      </c>
      <c r="I113" s="98">
        <v>0</v>
      </c>
      <c r="J113" s="98">
        <v>0</v>
      </c>
      <c r="K113" s="98">
        <v>0</v>
      </c>
      <c r="L113" s="43" t="s">
        <v>189</v>
      </c>
      <c r="M113" s="43" t="s">
        <v>189</v>
      </c>
      <c r="N113" s="43" t="s">
        <v>189</v>
      </c>
      <c r="O113" s="43"/>
      <c r="P113" s="238">
        <f t="shared" si="2"/>
        <v>0</v>
      </c>
    </row>
    <row r="114" spans="2:16" ht="15.75" thickBot="1" x14ac:dyDescent="0.3">
      <c r="B114" s="130"/>
      <c r="C114" s="130"/>
      <c r="D114" s="131" t="s">
        <v>164</v>
      </c>
      <c r="E114" s="132"/>
      <c r="F114" s="101"/>
      <c r="G114" s="101"/>
      <c r="H114" s="101"/>
      <c r="I114" s="98"/>
      <c r="J114" s="42"/>
      <c r="K114" s="201"/>
      <c r="L114" s="201"/>
      <c r="M114" s="201"/>
      <c r="N114" s="201"/>
      <c r="O114" s="201"/>
      <c r="P114" s="238">
        <f t="shared" si="2"/>
        <v>0</v>
      </c>
    </row>
    <row r="115" spans="2:16" ht="15.75" thickBot="1" x14ac:dyDescent="0.3">
      <c r="B115" s="127"/>
      <c r="C115" s="133" t="s">
        <v>165</v>
      </c>
      <c r="D115" s="128" t="s">
        <v>166</v>
      </c>
      <c r="E115" s="129"/>
      <c r="F115" s="134">
        <v>0</v>
      </c>
      <c r="G115" s="99">
        <v>0</v>
      </c>
      <c r="H115" s="99">
        <v>0</v>
      </c>
      <c r="I115" s="43">
        <v>0</v>
      </c>
      <c r="J115" s="98">
        <v>0</v>
      </c>
      <c r="K115" s="98">
        <v>0</v>
      </c>
      <c r="L115" s="43" t="s">
        <v>189</v>
      </c>
      <c r="M115" s="43" t="s">
        <v>189</v>
      </c>
      <c r="N115" s="43" t="s">
        <v>189</v>
      </c>
      <c r="O115" s="43"/>
      <c r="P115" s="238">
        <f t="shared" si="2"/>
        <v>0</v>
      </c>
    </row>
    <row r="116" spans="2:16" ht="15.75" thickBot="1" x14ac:dyDescent="0.3">
      <c r="B116" s="135"/>
      <c r="C116" s="136"/>
      <c r="D116" s="137" t="s">
        <v>164</v>
      </c>
      <c r="E116" s="138"/>
      <c r="F116" s="139"/>
      <c r="G116" s="42"/>
      <c r="H116" s="42"/>
      <c r="I116" s="54"/>
      <c r="J116" s="42"/>
      <c r="K116" s="201"/>
      <c r="L116" s="201"/>
      <c r="M116" s="201"/>
      <c r="N116" s="201"/>
      <c r="O116" s="201"/>
      <c r="P116" s="238">
        <f t="shared" si="2"/>
        <v>0</v>
      </c>
    </row>
    <row r="117" spans="2:16" ht="15.75" thickBot="1" x14ac:dyDescent="0.3">
      <c r="B117" s="140">
        <v>4.2</v>
      </c>
      <c r="C117" s="140"/>
      <c r="D117" s="135" t="s">
        <v>167</v>
      </c>
      <c r="E117" s="141"/>
      <c r="F117" s="142"/>
      <c r="G117" s="141"/>
      <c r="H117" s="143"/>
      <c r="I117" s="144"/>
      <c r="J117" s="213"/>
      <c r="K117" s="196"/>
      <c r="L117" s="200"/>
      <c r="M117" s="196"/>
      <c r="N117" s="196"/>
      <c r="O117" s="196"/>
      <c r="P117" s="238">
        <f t="shared" si="2"/>
        <v>0</v>
      </c>
    </row>
    <row r="118" spans="2:16" ht="15.75" thickBot="1" x14ac:dyDescent="0.3">
      <c r="B118" s="145"/>
      <c r="C118" s="145" t="s">
        <v>168</v>
      </c>
      <c r="D118" s="146" t="s">
        <v>169</v>
      </c>
      <c r="E118" s="147"/>
      <c r="F118" s="54">
        <v>0</v>
      </c>
      <c r="G118" s="54">
        <v>0</v>
      </c>
      <c r="H118" s="54">
        <v>0</v>
      </c>
      <c r="I118" s="42">
        <v>0</v>
      </c>
      <c r="J118" s="104">
        <v>0</v>
      </c>
      <c r="K118" s="104">
        <v>0</v>
      </c>
      <c r="L118" s="43" t="s">
        <v>189</v>
      </c>
      <c r="M118" s="43" t="s">
        <v>189</v>
      </c>
      <c r="N118" s="43" t="s">
        <v>189</v>
      </c>
      <c r="O118" s="104"/>
      <c r="P118" s="238">
        <f t="shared" si="2"/>
        <v>0</v>
      </c>
    </row>
    <row r="119" spans="2:16" ht="15.75" thickBot="1" x14ac:dyDescent="0.3">
      <c r="B119" s="145"/>
      <c r="C119" s="145" t="s">
        <v>170</v>
      </c>
      <c r="D119" s="146" t="s">
        <v>171</v>
      </c>
      <c r="E119" s="147"/>
      <c r="F119" s="54">
        <v>0</v>
      </c>
      <c r="G119" s="142">
        <v>0</v>
      </c>
      <c r="H119" s="54">
        <v>0</v>
      </c>
      <c r="I119" s="42">
        <v>0</v>
      </c>
      <c r="J119" s="98">
        <v>0</v>
      </c>
      <c r="K119" s="98">
        <v>0</v>
      </c>
      <c r="L119" s="104" t="s">
        <v>189</v>
      </c>
      <c r="M119" s="43" t="s">
        <v>189</v>
      </c>
      <c r="N119" s="43" t="s">
        <v>189</v>
      </c>
      <c r="O119" s="104"/>
      <c r="P119" s="238">
        <f t="shared" si="2"/>
        <v>0</v>
      </c>
    </row>
    <row r="120" spans="2:16" ht="15.75" thickBot="1" x14ac:dyDescent="0.3">
      <c r="B120" s="145">
        <v>4.3</v>
      </c>
      <c r="C120" s="145"/>
      <c r="D120" s="148" t="s">
        <v>172</v>
      </c>
      <c r="E120" s="149"/>
      <c r="F120" s="149"/>
      <c r="G120" s="150"/>
      <c r="H120" s="151"/>
      <c r="I120" s="152"/>
      <c r="J120" s="213"/>
      <c r="K120" s="196"/>
      <c r="L120" s="200"/>
      <c r="M120" s="196"/>
      <c r="N120" s="196"/>
      <c r="O120" s="196"/>
      <c r="P120" s="238">
        <f t="shared" si="2"/>
        <v>0</v>
      </c>
    </row>
    <row r="121" spans="2:16" ht="15.75" thickBot="1" x14ac:dyDescent="0.3">
      <c r="B121" s="153"/>
      <c r="C121" s="153" t="s">
        <v>173</v>
      </c>
      <c r="D121" s="127" t="s">
        <v>174</v>
      </c>
      <c r="E121" s="150"/>
      <c r="F121" s="99">
        <v>0</v>
      </c>
      <c r="G121" s="99">
        <v>0</v>
      </c>
      <c r="H121" s="99">
        <v>0</v>
      </c>
      <c r="I121" s="43">
        <v>0</v>
      </c>
      <c r="J121" s="98">
        <v>0</v>
      </c>
      <c r="K121" s="98">
        <v>0</v>
      </c>
      <c r="L121" s="43" t="s">
        <v>189</v>
      </c>
      <c r="M121" s="43" t="s">
        <v>189</v>
      </c>
      <c r="N121" s="43" t="s">
        <v>189</v>
      </c>
      <c r="O121" s="105"/>
      <c r="P121" s="224">
        <f t="shared" si="2"/>
        <v>0</v>
      </c>
    </row>
    <row r="122" spans="2:16" ht="15.75" thickBot="1" x14ac:dyDescent="0.3">
      <c r="B122" s="140"/>
      <c r="C122" s="140"/>
      <c r="D122" s="135" t="s">
        <v>175</v>
      </c>
      <c r="E122" s="141"/>
      <c r="F122" s="101"/>
      <c r="G122" s="101"/>
      <c r="H122" s="101"/>
      <c r="I122" s="98"/>
      <c r="J122" s="105"/>
      <c r="K122" s="202"/>
      <c r="L122" s="202"/>
      <c r="M122" s="201"/>
      <c r="N122" s="202"/>
      <c r="O122" s="236"/>
      <c r="P122" s="224">
        <f t="shared" si="2"/>
        <v>0</v>
      </c>
    </row>
    <row r="123" spans="2:16" ht="15.75" thickBot="1" x14ac:dyDescent="0.3">
      <c r="B123" s="154" t="s">
        <v>176</v>
      </c>
      <c r="C123" s="155"/>
      <c r="D123" s="155"/>
      <c r="E123" s="156"/>
      <c r="F123" s="157">
        <v>0</v>
      </c>
      <c r="G123" s="125"/>
      <c r="H123" s="158"/>
      <c r="I123" s="158"/>
      <c r="J123" s="158"/>
      <c r="K123" s="26"/>
      <c r="L123" s="26"/>
      <c r="M123" s="195"/>
      <c r="N123" s="26"/>
      <c r="O123" s="26"/>
      <c r="P123" s="224">
        <f t="shared" si="2"/>
        <v>0</v>
      </c>
    </row>
    <row r="124" spans="2:16" ht="15.75" thickBot="1" x14ac:dyDescent="0.3">
      <c r="B124" s="120"/>
      <c r="C124" s="120"/>
      <c r="D124" s="120"/>
      <c r="E124" s="120"/>
      <c r="F124" s="120"/>
      <c r="G124" s="120"/>
      <c r="H124" s="159"/>
      <c r="I124" s="159"/>
      <c r="J124" s="159"/>
      <c r="K124" s="200"/>
      <c r="L124" s="200"/>
      <c r="M124" s="200"/>
      <c r="N124" s="200"/>
      <c r="O124" s="200"/>
      <c r="P124" s="224">
        <f t="shared" si="2"/>
        <v>0</v>
      </c>
    </row>
    <row r="125" spans="2:16" ht="15.75" thickBot="1" x14ac:dyDescent="0.3">
      <c r="B125" s="160" t="s">
        <v>177</v>
      </c>
      <c r="C125" s="161"/>
      <c r="D125" s="161"/>
      <c r="E125" s="161"/>
      <c r="F125" s="229">
        <f>+F110</f>
        <v>216531019</v>
      </c>
      <c r="G125" s="230" t="s">
        <v>48</v>
      </c>
      <c r="H125" s="226">
        <v>12563235.33</v>
      </c>
      <c r="I125" s="162">
        <v>14187978.279999999</v>
      </c>
      <c r="J125" s="212">
        <v>21429386.969999999</v>
      </c>
      <c r="K125" s="187">
        <v>15889876.869999999</v>
      </c>
      <c r="L125" s="217">
        <v>14930800.25</v>
      </c>
      <c r="M125" s="217">
        <f>+M110</f>
        <v>38524962.390000001</v>
      </c>
      <c r="N125" s="217">
        <v>13894353.32</v>
      </c>
      <c r="O125" s="187">
        <f>+O110</f>
        <v>15862741.59</v>
      </c>
      <c r="P125" s="235">
        <f>+O125+N125+M125+L125+K125+J125+I125+H125</f>
        <v>147283335</v>
      </c>
    </row>
    <row r="126" spans="2:16" x14ac:dyDescent="0.25">
      <c r="B126" s="163" t="s">
        <v>178</v>
      </c>
      <c r="C126" s="163"/>
      <c r="D126" s="163"/>
      <c r="E126" s="163"/>
      <c r="F126" s="163"/>
      <c r="G126" s="163"/>
      <c r="H126" s="164"/>
      <c r="I126" s="164"/>
      <c r="J126" s="164"/>
      <c r="K126" s="165"/>
      <c r="L126" s="165"/>
      <c r="M126" s="165"/>
      <c r="N126" s="165"/>
      <c r="O126" s="165"/>
    </row>
    <row r="127" spans="2:16" x14ac:dyDescent="0.25">
      <c r="B127" s="163" t="s">
        <v>179</v>
      </c>
      <c r="C127" s="163"/>
      <c r="D127" s="163"/>
      <c r="E127" s="163"/>
      <c r="F127" s="163"/>
      <c r="G127" s="163"/>
      <c r="H127" s="164"/>
      <c r="I127" s="164"/>
      <c r="J127" s="164"/>
      <c r="K127" s="165"/>
      <c r="L127" s="165"/>
      <c r="M127" s="165"/>
      <c r="N127" s="165"/>
      <c r="O127" s="165"/>
    </row>
    <row r="128" spans="2:16" x14ac:dyDescent="0.25">
      <c r="B128" s="163" t="s">
        <v>180</v>
      </c>
      <c r="C128" s="163"/>
      <c r="D128" s="163"/>
      <c r="E128" s="163"/>
      <c r="F128" s="163"/>
      <c r="G128" s="163"/>
      <c r="H128" s="164"/>
      <c r="I128" s="164"/>
      <c r="J128" s="164"/>
      <c r="K128" s="165"/>
      <c r="L128" s="165"/>
      <c r="M128" s="165"/>
      <c r="N128" s="165"/>
      <c r="O128" s="165"/>
    </row>
    <row r="129" spans="2:15" x14ac:dyDescent="0.25">
      <c r="B129" s="120" t="s">
        <v>181</v>
      </c>
      <c r="C129" s="164"/>
      <c r="D129" s="164"/>
      <c r="E129" s="164"/>
      <c r="F129" s="164"/>
      <c r="G129" s="164"/>
      <c r="H129" s="164"/>
      <c r="I129" s="164"/>
      <c r="J129" s="164"/>
      <c r="K129" s="165"/>
      <c r="L129" s="165"/>
      <c r="M129" s="165"/>
      <c r="N129" s="165"/>
      <c r="O129" s="165"/>
    </row>
    <row r="130" spans="2:15" x14ac:dyDescent="0.25">
      <c r="B130" s="120" t="s">
        <v>182</v>
      </c>
      <c r="C130" s="164"/>
      <c r="D130" s="164"/>
      <c r="E130" s="164"/>
      <c r="F130" s="164"/>
      <c r="G130" s="164"/>
      <c r="H130" s="164"/>
      <c r="I130" s="164"/>
      <c r="J130" s="164"/>
      <c r="K130" s="165"/>
      <c r="L130" s="165"/>
      <c r="M130" s="165"/>
      <c r="N130" s="165"/>
      <c r="O130" s="165"/>
    </row>
    <row r="131" spans="2:15" x14ac:dyDescent="0.25">
      <c r="B131" s="163" t="s">
        <v>183</v>
      </c>
      <c r="C131" s="163"/>
      <c r="D131" s="163"/>
      <c r="E131" s="163"/>
      <c r="F131" s="164"/>
      <c r="G131" s="164"/>
      <c r="H131" s="164"/>
      <c r="I131" s="164"/>
      <c r="J131" s="164"/>
      <c r="K131" s="166"/>
      <c r="L131" s="166"/>
      <c r="M131" s="166"/>
      <c r="N131" s="166"/>
      <c r="O131" s="166"/>
    </row>
    <row r="132" spans="2:15" x14ac:dyDescent="0.25">
      <c r="B132" s="120" t="s">
        <v>184</v>
      </c>
      <c r="C132" s="164"/>
      <c r="D132" s="164"/>
      <c r="E132" s="164"/>
      <c r="F132" s="164"/>
      <c r="G132" s="164"/>
      <c r="H132" s="164"/>
      <c r="I132" s="164"/>
      <c r="J132" s="167"/>
      <c r="K132" s="165"/>
      <c r="L132" s="165"/>
      <c r="M132" s="165"/>
      <c r="N132" s="165"/>
      <c r="O132" s="165"/>
    </row>
    <row r="133" spans="2:15" x14ac:dyDescent="0.25">
      <c r="B133" s="120"/>
      <c r="C133" s="164"/>
      <c r="D133" s="164"/>
      <c r="E133" s="164"/>
      <c r="F133" s="164"/>
      <c r="G133" s="164"/>
      <c r="H133" s="164"/>
      <c r="I133" s="164"/>
      <c r="J133" s="164"/>
      <c r="K133" s="165"/>
      <c r="L133" s="165"/>
      <c r="M133" s="165"/>
      <c r="N133" s="165"/>
      <c r="O133" s="165"/>
    </row>
    <row r="134" spans="2:15" x14ac:dyDescent="0.25">
      <c r="B134" s="120"/>
      <c r="C134" s="164"/>
      <c r="D134" s="164"/>
      <c r="E134" s="164"/>
      <c r="F134" s="164"/>
      <c r="G134" s="164"/>
      <c r="H134" s="164"/>
      <c r="I134" s="164"/>
      <c r="J134" s="164"/>
      <c r="K134" s="165"/>
      <c r="L134" s="165"/>
      <c r="M134" s="165"/>
      <c r="N134" s="165"/>
      <c r="O134" s="165"/>
    </row>
    <row r="135" spans="2:15" x14ac:dyDescent="0.25">
      <c r="B135" s="120"/>
      <c r="C135" s="164"/>
      <c r="D135" s="164"/>
      <c r="E135" s="164"/>
      <c r="F135" s="164"/>
      <c r="G135" s="164"/>
      <c r="H135" s="164"/>
      <c r="I135" s="164"/>
      <c r="J135" s="164"/>
      <c r="K135" s="165"/>
      <c r="L135" s="165"/>
      <c r="M135" s="165"/>
      <c r="N135" s="165"/>
      <c r="O135" s="165"/>
    </row>
    <row r="136" spans="2:15" x14ac:dyDescent="0.25">
      <c r="B136" s="120"/>
      <c r="C136" s="164"/>
      <c r="D136" s="164" t="s">
        <v>185</v>
      </c>
      <c r="E136" s="164"/>
      <c r="F136" s="164"/>
      <c r="G136" s="164"/>
      <c r="H136" s="164"/>
      <c r="I136" s="164"/>
      <c r="J136" s="164"/>
      <c r="K136" s="165"/>
      <c r="L136" s="165"/>
      <c r="M136" s="165"/>
      <c r="N136" s="165"/>
      <c r="O136" s="165"/>
    </row>
    <row r="137" spans="2:15" x14ac:dyDescent="0.25">
      <c r="B137" s="120"/>
      <c r="C137" s="164"/>
      <c r="D137" s="164" t="s">
        <v>186</v>
      </c>
      <c r="E137" s="164"/>
      <c r="F137" s="164"/>
      <c r="G137" s="164"/>
      <c r="H137" s="164"/>
      <c r="I137" s="164"/>
      <c r="J137" s="164"/>
      <c r="K137" s="165"/>
      <c r="L137" s="165"/>
      <c r="M137" s="165"/>
      <c r="N137" s="165"/>
      <c r="O137" s="165"/>
    </row>
    <row r="138" spans="2:15" x14ac:dyDescent="0.25">
      <c r="B138" s="120"/>
      <c r="C138" s="164"/>
      <c r="D138" s="164" t="s">
        <v>187</v>
      </c>
      <c r="E138" s="164"/>
      <c r="F138" s="164"/>
      <c r="G138" s="164"/>
      <c r="H138" s="164"/>
      <c r="I138" s="164"/>
      <c r="J138" s="164"/>
      <c r="K138" s="165"/>
      <c r="L138" s="165"/>
      <c r="M138" s="165"/>
      <c r="N138" s="165"/>
      <c r="O138" s="165"/>
    </row>
  </sheetData>
  <mergeCells count="13">
    <mergeCell ref="B110:E110"/>
    <mergeCell ref="D17:E17"/>
    <mergeCell ref="D18:E18"/>
    <mergeCell ref="D19:E19"/>
    <mergeCell ref="D22:E22"/>
    <mergeCell ref="D35:E35"/>
    <mergeCell ref="B12:K12"/>
    <mergeCell ref="H13:N13"/>
    <mergeCell ref="E7:K7"/>
    <mergeCell ref="E8:H8"/>
    <mergeCell ref="E9:K9"/>
    <mergeCell ref="B10:K10"/>
    <mergeCell ref="B11:K11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NUEVO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Rhina J. Arias Carrasco</dc:creator>
  <cp:lastModifiedBy>Estefany Paulino Leiba</cp:lastModifiedBy>
  <cp:lastPrinted>2023-05-15T14:39:57Z</cp:lastPrinted>
  <dcterms:created xsi:type="dcterms:W3CDTF">2023-04-12T18:27:46Z</dcterms:created>
  <dcterms:modified xsi:type="dcterms:W3CDTF">2023-09-13T19:02:21Z</dcterms:modified>
</cp:coreProperties>
</file>