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 paulino\Desktop\oai\OAI 2022\Presupuesto\Ejecucion presupuestaria\Diciembre\"/>
    </mc:Choice>
  </mc:AlternateContent>
  <bookViews>
    <workbookView xWindow="0" yWindow="0" windowWidth="15345" windowHeight="3975"/>
  </bookViews>
  <sheets>
    <sheet name="Hoja1 (7)" sheetId="7" r:id="rId1"/>
  </sheets>
  <definedNames>
    <definedName name="_xlnm.Print_Titles" localSheetId="0">'Hoja1 (7)'!$A:$D,'Hoja1 (7)'!$14:$15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8" i="7" l="1"/>
  <c r="S19" i="7"/>
  <c r="S20" i="7"/>
  <c r="S21" i="7"/>
  <c r="S22" i="7"/>
  <c r="S24" i="7"/>
  <c r="S25" i="7"/>
  <c r="S26" i="7"/>
  <c r="S27" i="7"/>
  <c r="S28" i="7"/>
  <c r="S29" i="7"/>
  <c r="S30" i="7"/>
  <c r="S31" i="7"/>
  <c r="S32" i="7"/>
  <c r="S33" i="7"/>
  <c r="S34" i="7"/>
  <c r="S36" i="7"/>
  <c r="S37" i="7"/>
  <c r="S38" i="7"/>
  <c r="S39" i="7"/>
  <c r="S40" i="7"/>
  <c r="S41" i="7"/>
  <c r="S42" i="7"/>
  <c r="S43" i="7"/>
  <c r="S44" i="7"/>
  <c r="S45" i="7"/>
  <c r="S46" i="7"/>
  <c r="S47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4" i="7"/>
  <c r="S95" i="7"/>
  <c r="S96" i="7"/>
  <c r="S97" i="7"/>
  <c r="S98" i="7"/>
  <c r="S99" i="7"/>
  <c r="S100" i="7"/>
  <c r="S101" i="7"/>
  <c r="S102" i="7"/>
  <c r="S103" i="7"/>
  <c r="S104" i="7"/>
  <c r="S105" i="7"/>
  <c r="S106" i="7"/>
  <c r="S107" i="7"/>
  <c r="S108" i="7"/>
  <c r="S109" i="7"/>
  <c r="S111" i="7"/>
  <c r="S112" i="7"/>
  <c r="S113" i="7"/>
  <c r="S114" i="7"/>
  <c r="S115" i="7"/>
  <c r="S116" i="7"/>
  <c r="S117" i="7"/>
  <c r="S118" i="7"/>
  <c r="S119" i="7"/>
  <c r="S120" i="7"/>
  <c r="S121" i="7"/>
  <c r="S122" i="7"/>
  <c r="S123" i="7"/>
  <c r="S124" i="7"/>
  <c r="R78" i="7"/>
  <c r="R35" i="7"/>
  <c r="S35" i="7" s="1"/>
  <c r="R23" i="7"/>
  <c r="R17" i="7"/>
  <c r="S17" i="7" s="1"/>
  <c r="P93" i="7"/>
  <c r="S93" i="7" s="1"/>
  <c r="N93" i="7"/>
  <c r="M93" i="7"/>
  <c r="Q78" i="7"/>
  <c r="S78" i="7" s="1"/>
  <c r="P78" i="7"/>
  <c r="O78" i="7"/>
  <c r="N78" i="7"/>
  <c r="O48" i="7"/>
  <c r="S48" i="7" s="1"/>
  <c r="Q35" i="7"/>
  <c r="O35" i="7"/>
  <c r="N35" i="7"/>
  <c r="M35" i="7"/>
  <c r="Q23" i="7"/>
  <c r="O23" i="7"/>
  <c r="M23" i="7"/>
  <c r="Q17" i="7"/>
  <c r="P17" i="7"/>
  <c r="O17" i="7"/>
  <c r="N17" i="7"/>
  <c r="M17" i="7"/>
  <c r="R110" i="7" l="1"/>
  <c r="S23" i="7"/>
  <c r="O110" i="7"/>
  <c r="M110" i="7"/>
  <c r="Q110" i="7"/>
  <c r="Q125" i="7" s="1"/>
  <c r="S125" i="7" s="1"/>
  <c r="P110" i="7"/>
  <c r="S110" i="7" l="1"/>
</calcChain>
</file>

<file path=xl/sharedStrings.xml><?xml version="1.0" encoding="utf-8"?>
<sst xmlns="http://schemas.openxmlformats.org/spreadsheetml/2006/main" count="221" uniqueCount="198">
  <si>
    <t>DETALLE</t>
  </si>
  <si>
    <t xml:space="preserve">Presupuesto </t>
  </si>
  <si>
    <t>Aprobado</t>
  </si>
  <si>
    <t>Modificado</t>
  </si>
  <si>
    <t>ENERO</t>
  </si>
  <si>
    <t>FEBRERO</t>
  </si>
  <si>
    <t>MARZO</t>
  </si>
  <si>
    <t>ABRIL</t>
  </si>
  <si>
    <t>MAYO</t>
  </si>
  <si>
    <t>JUNIO</t>
  </si>
  <si>
    <t>TOTAL</t>
  </si>
  <si>
    <t>2,1</t>
  </si>
  <si>
    <t>REMUNERACIONES Y  CONTRIBUCIONES</t>
  </si>
  <si>
    <t>0.00</t>
  </si>
  <si>
    <t>2.1.1</t>
  </si>
  <si>
    <t xml:space="preserve">REMUNERACIONES </t>
  </si>
  <si>
    <t>2.1.2</t>
  </si>
  <si>
    <t>SOBRESUELDOS</t>
  </si>
  <si>
    <t>2.1.3</t>
  </si>
  <si>
    <t>DIETAS Y GASOS DE REPRESENTACION</t>
  </si>
  <si>
    <t>2.1.4</t>
  </si>
  <si>
    <t>GRATIFICACIONES Y BONIFICACIONES</t>
  </si>
  <si>
    <t>2.1.5</t>
  </si>
  <si>
    <t>CONTRIBUCIONES A LA SEGURIDAD SOCIAL</t>
  </si>
  <si>
    <t>2,2</t>
  </si>
  <si>
    <t>CONTRATACION DE SERVICIOS</t>
  </si>
  <si>
    <t>2.2.1</t>
  </si>
  <si>
    <t>SERVICIOS BASICOS</t>
  </si>
  <si>
    <t>2.2.2</t>
  </si>
  <si>
    <t>PUBLICIDAD, IMPRESION Y ENCUADERNACION</t>
  </si>
  <si>
    <t>2.2.3</t>
  </si>
  <si>
    <t>VIATICOS</t>
  </si>
  <si>
    <t>2.2.4</t>
  </si>
  <si>
    <t>TRANSPORTE Y ALMACENAJE</t>
  </si>
  <si>
    <t>2.2.5</t>
  </si>
  <si>
    <t>ALQUILERES Y RENTA</t>
  </si>
  <si>
    <t>2.2.6</t>
  </si>
  <si>
    <t>SEGUROS</t>
  </si>
  <si>
    <t>2.2.7</t>
  </si>
  <si>
    <t>SERVICIOS DE CONSERVACION , REPARACIONES</t>
  </si>
  <si>
    <t>MENORES E INSTALACIONES TEMPORALES</t>
  </si>
  <si>
    <t>2.2.8</t>
  </si>
  <si>
    <t>2.2.9</t>
  </si>
  <si>
    <t>OTRAS CONTRATACIONES DE SERVICIOS</t>
  </si>
  <si>
    <t>2,3</t>
  </si>
  <si>
    <t>MATERIALES Y SUMINISTROS</t>
  </si>
  <si>
    <t>2.3.1</t>
  </si>
  <si>
    <t>ALIMENTOS Y PRODUCTOS AGROFORESTALES</t>
  </si>
  <si>
    <t>2.3.2</t>
  </si>
  <si>
    <t xml:space="preserve">TEXTILES Y VESTUARIOS </t>
  </si>
  <si>
    <t>2.3.3</t>
  </si>
  <si>
    <t>PRODUCTOS DE PAPEL , CARTON E IMPRESOS</t>
  </si>
  <si>
    <t>2.3.4</t>
  </si>
  <si>
    <t>PRODUCTOS FARMACEUTICOS</t>
  </si>
  <si>
    <t>2.3.5</t>
  </si>
  <si>
    <t>PRODUCTOS DE CUERO , CAUCHOY PLASTICO</t>
  </si>
  <si>
    <t>2.3.6</t>
  </si>
  <si>
    <t xml:space="preserve">PRODUCTOS DE MINERALES, METALICOS Y </t>
  </si>
  <si>
    <t>NO METALICOS</t>
  </si>
  <si>
    <t>2.3.7</t>
  </si>
  <si>
    <t xml:space="preserve">COMBUSTIBLES, LUBRICANTES, PRODUCTOS </t>
  </si>
  <si>
    <t>QUIMICOS Y CONEXOS</t>
  </si>
  <si>
    <t>2.3.8</t>
  </si>
  <si>
    <t xml:space="preserve">GASTOS QUE SE ASIGNARAN DURANTE EL </t>
  </si>
  <si>
    <t>EJERCICIO (ART.31Y 33 LEY 423-06)</t>
  </si>
  <si>
    <t>2.3.9</t>
  </si>
  <si>
    <t xml:space="preserve">PRODUCTOS Y UTILES VARIOS  </t>
  </si>
  <si>
    <t>2,4</t>
  </si>
  <si>
    <t>TRASFERENCIAS CORRIENTES</t>
  </si>
  <si>
    <t>2.4.1</t>
  </si>
  <si>
    <t>2.4.2</t>
  </si>
  <si>
    <t>TRASFERENCIAS CORRIENTES AL GOBIERNO</t>
  </si>
  <si>
    <t xml:space="preserve">GENERAL NACIONAL </t>
  </si>
  <si>
    <t>2,4,3</t>
  </si>
  <si>
    <t xml:space="preserve">TRASFERENCIAS CORRIENTES A GOBIERNOS </t>
  </si>
  <si>
    <t>GENERALES LOCALES</t>
  </si>
  <si>
    <t>2,4,4</t>
  </si>
  <si>
    <t>TRASFERENCIAS CORRIENTES A EMPRESAS</t>
  </si>
  <si>
    <t>PUBLICAS NO FINANCIERAS</t>
  </si>
  <si>
    <t>2,4,5</t>
  </si>
  <si>
    <t>2,4,7</t>
  </si>
  <si>
    <t xml:space="preserve">TRASFERENCIAS CORRIENTES AL SECTOR </t>
  </si>
  <si>
    <t>EXTERNO</t>
  </si>
  <si>
    <t>2.4.9</t>
  </si>
  <si>
    <t>2.5</t>
  </si>
  <si>
    <t>TRANSFERENCIAS DE CAPITAL</t>
  </si>
  <si>
    <t>2.5.1</t>
  </si>
  <si>
    <t>TRANSFERENCIAS DE CAPITAL AL SECTOR</t>
  </si>
  <si>
    <t>PRIVADO</t>
  </si>
  <si>
    <t>2.5.2</t>
  </si>
  <si>
    <t>TRANSFERENCIAS DE CAPITAL AL GOBIERNO</t>
  </si>
  <si>
    <t>2.5.3</t>
  </si>
  <si>
    <t>GENERAL LOCALES</t>
  </si>
  <si>
    <t>2.5.4</t>
  </si>
  <si>
    <t>TRANSFERENCIAS DE CAPITAL A EMPRESAS</t>
  </si>
  <si>
    <t>2.5.5</t>
  </si>
  <si>
    <t>2.5.6</t>
  </si>
  <si>
    <t>2.5.9</t>
  </si>
  <si>
    <t>TRANSFERENCIAS DE CAPITAL A OTRAS</t>
  </si>
  <si>
    <t>INSTITUCIONES PUBLICAS</t>
  </si>
  <si>
    <t>2.6</t>
  </si>
  <si>
    <t>2.6.1</t>
  </si>
  <si>
    <t>MOBILIARIO Y EQUIPO</t>
  </si>
  <si>
    <t>2.6.2</t>
  </si>
  <si>
    <t>2.6.3</t>
  </si>
  <si>
    <t xml:space="preserve">EQUIPO E INSTRUMENTAL, CIENTIFICO Y </t>
  </si>
  <si>
    <t>LABORATORIO</t>
  </si>
  <si>
    <t>2.6.4</t>
  </si>
  <si>
    <t>2.6.5</t>
  </si>
  <si>
    <t>2.6.6</t>
  </si>
  <si>
    <t>EQUIPOS DE DEFENSA Y SEGURIDAD</t>
  </si>
  <si>
    <t>2.6.7</t>
  </si>
  <si>
    <t>ACTIVOS BIOLOGICOS CULTIVABLES</t>
  </si>
  <si>
    <t>2.6.8</t>
  </si>
  <si>
    <t>BIENES INTANGIBLES</t>
  </si>
  <si>
    <t>2.6.9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</si>
  <si>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</si>
  <si>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</si>
  <si>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</si>
  <si>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</si>
  <si>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</si>
  <si>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</si>
  <si>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</si>
  <si>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</si>
  <si>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</si>
  <si>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2.8</t>
  </si>
  <si>
    <t>2.8.1</t>
  </si>
  <si>
    <t>CONCESION DE PRESTAMOS</t>
  </si>
  <si>
    <t>2.8.2</t>
  </si>
  <si>
    <t xml:space="preserve">ADQUISICION DE TITULOS VALORES </t>
  </si>
  <si>
    <t>REPRESENTATIVOS DE DEUDA</t>
  </si>
  <si>
    <t>2.9</t>
  </si>
  <si>
    <t>GASTOS FINANCIEROS</t>
  </si>
  <si>
    <t>2.9.1</t>
  </si>
  <si>
    <t>INTERESES DE LA DEUDA PUBLICA INTERNA</t>
  </si>
  <si>
    <t>2.9.2</t>
  </si>
  <si>
    <t>INTERESES DE LA DEUDA PUBLICA EXTERNA</t>
  </si>
  <si>
    <t>2.9.4</t>
  </si>
  <si>
    <t>COMISIONES Y OTROS GASTOS BANCARIOS</t>
  </si>
  <si>
    <t>DE LA DEUDA PUBLICA</t>
  </si>
  <si>
    <t>TOTAL GASTOS</t>
  </si>
  <si>
    <t>4 - APLICACIONES FINANCIERAS</t>
  </si>
  <si>
    <t>INCREMENTO DE ACTIVOS FINANCIEROS</t>
  </si>
  <si>
    <t>4.1.1</t>
  </si>
  <si>
    <t>4.1.2</t>
  </si>
  <si>
    <t>DISNINUCION DE PASIVOS</t>
  </si>
  <si>
    <t>4.2.1</t>
  </si>
  <si>
    <t>DISNINUCION DE PASIVOS CORRIENTES</t>
  </si>
  <si>
    <t>4.2.2</t>
  </si>
  <si>
    <t>DISNINUCION DE PASIVOS NO CORRIENTES</t>
  </si>
  <si>
    <t xml:space="preserve">DISMINUCION DE FONDOS DE TERCEROS </t>
  </si>
  <si>
    <t>4.3.5</t>
  </si>
  <si>
    <t>TOTAL APLICACIONES FINANCIERAS</t>
  </si>
  <si>
    <t>TOTAL GASTOS Y APLICACIONES FINANCIERAS</t>
  </si>
  <si>
    <t>NOTAS:</t>
  </si>
  <si>
    <t>1.Gasto devengado</t>
  </si>
  <si>
    <t>2.Se presenta el gasto por mes, cada mes se debe actualizar el gastodevengado de los meses anteriores.</t>
  </si>
  <si>
    <t>3.Se presenta la clasificacion objetal del gasto al nivel de cuenta.</t>
  </si>
  <si>
    <t>4.Fecha de imputacion : ultimo dia del mes actualizado.</t>
  </si>
  <si>
    <t>5.Fecha de registro: el dia 10 del mes siguiente al mes actualizado</t>
  </si>
  <si>
    <t>6.Fuente Reporte del Sigef.</t>
  </si>
  <si>
    <t>PREPARADO POR:</t>
  </si>
  <si>
    <t>LIC. REYNA JOSEFINA ARIAS CARRRASCO</t>
  </si>
  <si>
    <t>ENCARGADA DE PRESUPUESTO</t>
  </si>
  <si>
    <t>JULIO</t>
  </si>
  <si>
    <t>INSTITUCIONES PUBLICAS FINANCIERAS</t>
  </si>
  <si>
    <t xml:space="preserve">TRASFERENCIAS CORRIENTES A </t>
  </si>
  <si>
    <t>INSTITUCIONES PUBLICAS NO FINANCIERAS</t>
  </si>
  <si>
    <t xml:space="preserve">TRANSFERENCIAS DE CAPITAL A </t>
  </si>
  <si>
    <t>TRACCION Y ELEVACION</t>
  </si>
  <si>
    <t xml:space="preserve">VEHICULOS Y EQUIPOS DE TRANSPORTE, </t>
  </si>
  <si>
    <t>Y CREATIVO</t>
  </si>
  <si>
    <t xml:space="preserve">MOBILIARIO Y EQUIPO EDUCACIONAL </t>
  </si>
  <si>
    <t>TERRENO Y OBJETOS DE VALOR</t>
  </si>
  <si>
    <t xml:space="preserve">EEDIFICIOS, ESTRUCTURAS, TIERRAS, </t>
  </si>
  <si>
    <t>Y HERRAMIENTAS</t>
  </si>
  <si>
    <t xml:space="preserve">MAQUINARIA, OTROS EQUIPOS </t>
  </si>
  <si>
    <t xml:space="preserve">EJERCICIO PARA INVERSION (ART.32 Y 33 </t>
  </si>
  <si>
    <t>(LEY 423-0)</t>
  </si>
  <si>
    <t>CON FINES DE POLITICA</t>
  </si>
  <si>
    <t xml:space="preserve">ADQUISICION DE ACTIVOS FINANCIEROS </t>
  </si>
  <si>
    <t>CORRIENTE</t>
  </si>
  <si>
    <t xml:space="preserve">INCREMENTO DE ACTIVOS FINANCIEROS NO </t>
  </si>
  <si>
    <t>TERCEROS</t>
  </si>
  <si>
    <t xml:space="preserve">DISMINUCION  DEPOSITOS FONDOS DE </t>
  </si>
  <si>
    <t xml:space="preserve">OTROS SERVICIOS NO INCLUIDOSEN </t>
  </si>
  <si>
    <t>CONCEPTOSANTERIORES</t>
  </si>
  <si>
    <t>AGOSTO</t>
  </si>
  <si>
    <t>SEPTIEMBRE</t>
  </si>
  <si>
    <r>
      <t>B</t>
    </r>
    <r>
      <rPr>
        <b/>
        <sz val="10"/>
        <rFont val="Times New Roman"/>
        <family val="1"/>
      </rPr>
      <t>IENES MUEBLES ,INMUEBLES E INTANGIBLES</t>
    </r>
  </si>
  <si>
    <t>OCTUBRE</t>
  </si>
  <si>
    <t>829155.28</t>
  </si>
  <si>
    <t>NOVIEMBRE</t>
  </si>
  <si>
    <t xml:space="preserve">                                      EJECUCION DE GASTOS Y APLICACIONES FINANCIERAS</t>
  </si>
  <si>
    <t xml:space="preserve">                          En RD$</t>
  </si>
  <si>
    <t>DICIEMBRE</t>
  </si>
  <si>
    <t>GASTO DEVENGADO</t>
  </si>
  <si>
    <t xml:space="preserve">                        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</si>
</sst>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223">
    <xf numFmtId="0" fontId="0" fillId="0" borderId="0" xfId="0"/>
    <xf numFmtId="0" fontId="3" fillId="0" borderId="0" xfId="3" applyFont="1"/>
    <xf numFmtId="0" fontId="5" fillId="0" borderId="0" xfId="3" applyFont="1"/>
    <xf numFmtId="43" fontId="8" fillId="0" borderId="3" xfId="4" applyFont="1" applyBorder="1" applyAlignment="1">
      <alignment horizontal="center" vertical="top"/>
    </xf>
    <xf numFmtId="0" fontId="7" fillId="0" borderId="0" xfId="3" applyFont="1"/>
    <xf numFmtId="0" fontId="6" fillId="0" borderId="0" xfId="0" applyFont="1"/>
    <xf numFmtId="43" fontId="8" fillId="2" borderId="24" xfId="4" applyFont="1" applyFill="1" applyBorder="1" applyAlignment="1">
      <alignment horizontal="center" vertical="top"/>
    </xf>
    <xf numFmtId="0" fontId="5" fillId="4" borderId="0" xfId="3" applyFont="1" applyFill="1"/>
    <xf numFmtId="43" fontId="8" fillId="4" borderId="24" xfId="4" applyFont="1" applyFill="1" applyBorder="1" applyAlignment="1">
      <alignment horizontal="center" vertical="top"/>
    </xf>
    <xf numFmtId="43" fontId="8" fillId="2" borderId="3" xfId="4" applyFont="1" applyFill="1" applyBorder="1" applyAlignment="1">
      <alignment horizontal="center" vertical="top"/>
    </xf>
    <xf numFmtId="49" fontId="3" fillId="0" borderId="3" xfId="3" applyNumberFormat="1" applyFont="1" applyBorder="1" applyAlignment="1">
      <alignment horizontal="center" vertical="top"/>
    </xf>
    <xf numFmtId="49" fontId="3" fillId="0" borderId="4" xfId="3" applyNumberFormat="1" applyFont="1" applyBorder="1" applyAlignment="1">
      <alignment horizontal="center" vertical="top"/>
    </xf>
    <xf numFmtId="0" fontId="3" fillId="0" borderId="4" xfId="3" applyFont="1" applyBorder="1" applyAlignment="1">
      <alignment horizontal="center" vertical="top"/>
    </xf>
    <xf numFmtId="49" fontId="3" fillId="0" borderId="9" xfId="3" applyNumberFormat="1" applyFont="1" applyBorder="1" applyAlignment="1">
      <alignment horizontal="center" vertical="top"/>
    </xf>
    <xf numFmtId="0" fontId="3" fillId="0" borderId="9" xfId="3" applyFont="1" applyBorder="1" applyAlignment="1">
      <alignment horizontal="center" vertical="top"/>
    </xf>
    <xf numFmtId="0" fontId="3" fillId="0" borderId="3" xfId="3" applyFont="1" applyBorder="1" applyAlignment="1">
      <alignment horizontal="center" vertical="top"/>
    </xf>
    <xf numFmtId="0" fontId="9" fillId="0" borderId="5" xfId="3" applyFont="1" applyBorder="1" applyAlignment="1">
      <alignment vertical="top"/>
    </xf>
    <xf numFmtId="0" fontId="9" fillId="0" borderId="6" xfId="3" applyFont="1" applyBorder="1" applyAlignment="1">
      <alignment vertical="top"/>
    </xf>
    <xf numFmtId="0" fontId="9" fillId="0" borderId="8" xfId="3" applyFont="1" applyBorder="1" applyAlignment="1">
      <alignment vertical="top"/>
    </xf>
    <xf numFmtId="0" fontId="9" fillId="0" borderId="7" xfId="3" applyFont="1" applyBorder="1" applyAlignment="1">
      <alignment vertical="top"/>
    </xf>
    <xf numFmtId="0" fontId="9" fillId="0" borderId="10" xfId="3" applyFont="1" applyBorder="1" applyAlignment="1">
      <alignment vertical="top"/>
    </xf>
    <xf numFmtId="0" fontId="9" fillId="0" borderId="11" xfId="3" applyFont="1" applyBorder="1" applyAlignment="1">
      <alignment vertical="top"/>
    </xf>
    <xf numFmtId="0" fontId="3" fillId="0" borderId="12" xfId="3" applyFont="1" applyBorder="1" applyAlignment="1">
      <alignment horizontal="center" vertical="top"/>
    </xf>
    <xf numFmtId="0" fontId="9" fillId="0" borderId="13" xfId="3" applyFont="1" applyBorder="1" applyAlignment="1">
      <alignment vertical="top"/>
    </xf>
    <xf numFmtId="0" fontId="9" fillId="0" borderId="14" xfId="3" applyFont="1" applyBorder="1" applyAlignment="1">
      <alignment vertical="top"/>
    </xf>
    <xf numFmtId="0" fontId="3" fillId="0" borderId="13" xfId="3" applyFont="1" applyBorder="1" applyAlignment="1">
      <alignment horizontal="center" vertical="top"/>
    </xf>
    <xf numFmtId="0" fontId="9" fillId="0" borderId="19" xfId="3" applyFont="1" applyBorder="1" applyAlignment="1">
      <alignment vertical="top"/>
    </xf>
    <xf numFmtId="0" fontId="3" fillId="0" borderId="17" xfId="3" applyFont="1" applyBorder="1" applyAlignment="1">
      <alignment horizontal="center" vertical="top"/>
    </xf>
    <xf numFmtId="0" fontId="3" fillId="0" borderId="8" xfId="3" applyFont="1" applyBorder="1" applyAlignment="1">
      <alignment horizontal="center" vertical="top"/>
    </xf>
    <xf numFmtId="0" fontId="9" fillId="0" borderId="15" xfId="3" applyFont="1" applyBorder="1" applyAlignment="1">
      <alignment vertical="top"/>
    </xf>
    <xf numFmtId="0" fontId="3" fillId="0" borderId="20" xfId="3" applyFont="1" applyBorder="1" applyAlignment="1">
      <alignment horizontal="center" vertical="top"/>
    </xf>
    <xf numFmtId="0" fontId="9" fillId="0" borderId="17" xfId="3" applyFont="1" applyBorder="1" applyAlignment="1">
      <alignment vertical="top"/>
    </xf>
    <xf numFmtId="0" fontId="9" fillId="0" borderId="0" xfId="3" applyFont="1" applyAlignment="1">
      <alignment vertical="top"/>
    </xf>
    <xf numFmtId="0" fontId="3" fillId="0" borderId="16" xfId="3" applyFont="1" applyBorder="1" applyAlignment="1">
      <alignment horizontal="center" vertical="top"/>
    </xf>
    <xf numFmtId="0" fontId="9" fillId="0" borderId="28" xfId="3" applyFont="1" applyBorder="1" applyAlignment="1">
      <alignment vertical="top"/>
    </xf>
    <xf numFmtId="0" fontId="3" fillId="0" borderId="18" xfId="3" applyFont="1" applyBorder="1" applyAlignment="1">
      <alignment horizontal="center" vertical="top"/>
    </xf>
    <xf numFmtId="0" fontId="10" fillId="0" borderId="1" xfId="0" applyFont="1" applyBorder="1"/>
    <xf numFmtId="0" fontId="10" fillId="0" borderId="2" xfId="0" applyFont="1" applyBorder="1"/>
    <xf numFmtId="0" fontId="9" fillId="0" borderId="20" xfId="3" applyFont="1" applyBorder="1" applyAlignment="1">
      <alignment vertical="top"/>
    </xf>
    <xf numFmtId="0" fontId="3" fillId="0" borderId="14" xfId="3" applyFont="1" applyBorder="1" applyAlignment="1">
      <alignment horizontal="center" vertical="top"/>
    </xf>
    <xf numFmtId="0" fontId="9" fillId="0" borderId="1" xfId="3" applyFont="1" applyBorder="1" applyAlignment="1">
      <alignment vertical="top"/>
    </xf>
    <xf numFmtId="0" fontId="9" fillId="0" borderId="18" xfId="3" applyFont="1" applyBorder="1" applyAlignment="1">
      <alignment vertical="top"/>
    </xf>
    <xf numFmtId="49" fontId="3" fillId="0" borderId="30" xfId="3" applyNumberFormat="1" applyFont="1" applyBorder="1" applyAlignment="1">
      <alignment horizontal="center" vertical="top"/>
    </xf>
    <xf numFmtId="0" fontId="3" fillId="0" borderId="31" xfId="3" applyFont="1" applyBorder="1" applyAlignment="1">
      <alignment horizontal="center" vertical="top"/>
    </xf>
    <xf numFmtId="0" fontId="3" fillId="0" borderId="0" xfId="3" applyFont="1" applyAlignment="1">
      <alignment vertical="top"/>
    </xf>
    <xf numFmtId="0" fontId="3" fillId="0" borderId="24" xfId="3" applyFont="1" applyBorder="1" applyAlignment="1">
      <alignment horizontal="center" vertical="top"/>
    </xf>
    <xf numFmtId="0" fontId="3" fillId="0" borderId="27" xfId="3" applyFont="1" applyBorder="1" applyAlignment="1">
      <alignment horizontal="center" vertical="top"/>
    </xf>
    <xf numFmtId="0" fontId="3" fillId="0" borderId="22" xfId="3" applyFont="1" applyBorder="1" applyAlignment="1">
      <alignment vertical="top"/>
    </xf>
    <xf numFmtId="0" fontId="3" fillId="0" borderId="8" xfId="3" applyFont="1" applyBorder="1" applyAlignment="1">
      <alignment vertical="top"/>
    </xf>
    <xf numFmtId="0" fontId="3" fillId="0" borderId="7" xfId="3" applyFont="1" applyBorder="1" applyAlignment="1">
      <alignment vertical="top"/>
    </xf>
    <xf numFmtId="0" fontId="4" fillId="0" borderId="0" xfId="3" applyFont="1"/>
    <xf numFmtId="0" fontId="4" fillId="0" borderId="23" xfId="3" applyFont="1" applyBorder="1"/>
    <xf numFmtId="0" fontId="4" fillId="0" borderId="25" xfId="3" applyFont="1" applyBorder="1"/>
    <xf numFmtId="0" fontId="4" fillId="0" borderId="26" xfId="3" applyFont="1" applyBorder="1"/>
    <xf numFmtId="0" fontId="4" fillId="0" borderId="13" xfId="3" applyFont="1" applyBorder="1"/>
    <xf numFmtId="0" fontId="2" fillId="0" borderId="13" xfId="3" applyBorder="1"/>
    <xf numFmtId="0" fontId="2" fillId="0" borderId="19" xfId="3" applyBorder="1"/>
    <xf numFmtId="0" fontId="4" fillId="0" borderId="17" xfId="3" applyFont="1" applyBorder="1"/>
    <xf numFmtId="0" fontId="2" fillId="0" borderId="17" xfId="3" applyBorder="1"/>
    <xf numFmtId="0" fontId="2" fillId="0" borderId="0" xfId="3"/>
    <xf numFmtId="0" fontId="10" fillId="0" borderId="13" xfId="0" applyFont="1" applyBorder="1"/>
    <xf numFmtId="0" fontId="4" fillId="0" borderId="8" xfId="3" applyFont="1" applyBorder="1"/>
    <xf numFmtId="0" fontId="10" fillId="0" borderId="8" xfId="0" applyFont="1" applyBorder="1"/>
    <xf numFmtId="0" fontId="2" fillId="0" borderId="8" xfId="3" applyBorder="1"/>
    <xf numFmtId="0" fontId="2" fillId="0" borderId="15" xfId="3" applyBorder="1"/>
    <xf numFmtId="0" fontId="4" fillId="0" borderId="4" xfId="3" applyFont="1" applyBorder="1"/>
    <xf numFmtId="0" fontId="4" fillId="0" borderId="7" xfId="3" applyFont="1" applyBorder="1"/>
    <xf numFmtId="0" fontId="4" fillId="0" borderId="9" xfId="3" applyFont="1" applyBorder="1"/>
    <xf numFmtId="0" fontId="2" fillId="0" borderId="10" xfId="3" applyBorder="1"/>
    <xf numFmtId="0" fontId="2" fillId="0" borderId="11" xfId="3" applyBorder="1"/>
    <xf numFmtId="0" fontId="4" fillId="0" borderId="10" xfId="3" applyFont="1" applyBorder="1"/>
    <xf numFmtId="0" fontId="4" fillId="0" borderId="11" xfId="3" applyFont="1" applyBorder="1"/>
    <xf numFmtId="0" fontId="4" fillId="0" borderId="12" xfId="3" applyFont="1" applyBorder="1"/>
    <xf numFmtId="0" fontId="4" fillId="0" borderId="14" xfId="3" applyFont="1" applyBorder="1"/>
    <xf numFmtId="0" fontId="4" fillId="0" borderId="21" xfId="3" applyFont="1" applyBorder="1"/>
    <xf numFmtId="0" fontId="4" fillId="0" borderId="22" xfId="3" applyFont="1" applyBorder="1"/>
    <xf numFmtId="0" fontId="4" fillId="0" borderId="27" xfId="3" applyFont="1" applyBorder="1"/>
    <xf numFmtId="0" fontId="4" fillId="2" borderId="1" xfId="3" applyFont="1" applyFill="1" applyBorder="1"/>
    <xf numFmtId="0" fontId="4" fillId="2" borderId="2" xfId="3" applyFont="1" applyFill="1" applyBorder="1"/>
    <xf numFmtId="0" fontId="11" fillId="2" borderId="30" xfId="0" applyFont="1" applyFill="1" applyBorder="1"/>
    <xf numFmtId="0" fontId="11" fillId="2" borderId="29" xfId="0" applyFont="1" applyFill="1" applyBorder="1"/>
    <xf numFmtId="0" fontId="10" fillId="2" borderId="21" xfId="0" applyFont="1" applyFill="1" applyBorder="1"/>
    <xf numFmtId="0" fontId="10" fillId="2" borderId="32" xfId="0" applyFont="1" applyFill="1" applyBorder="1"/>
    <xf numFmtId="0" fontId="11" fillId="2" borderId="22" xfId="0" applyFont="1" applyFill="1" applyBorder="1"/>
    <xf numFmtId="0" fontId="4" fillId="2" borderId="27" xfId="3" applyFont="1" applyFill="1" applyBorder="1" applyAlignment="1">
      <alignment horizontal="center"/>
    </xf>
    <xf numFmtId="0" fontId="4" fillId="2" borderId="24" xfId="3" applyFont="1" applyFill="1" applyBorder="1" applyAlignment="1">
      <alignment horizontal="center"/>
    </xf>
    <xf numFmtId="0" fontId="3" fillId="2" borderId="24" xfId="3" applyFont="1" applyFill="1" applyBorder="1" applyAlignment="1">
      <alignment horizontal="center" vertical="top"/>
    </xf>
    <xf numFmtId="0" fontId="3" fillId="2" borderId="21" xfId="3" applyFont="1" applyFill="1" applyBorder="1" applyAlignment="1">
      <alignment horizontal="center" vertical="top"/>
    </xf>
    <xf numFmtId="0" fontId="2" fillId="0" borderId="24" xfId="3" applyBorder="1"/>
    <xf numFmtId="49" fontId="2" fillId="0" borderId="21" xfId="3" applyNumberFormat="1" applyBorder="1" applyAlignment="1">
      <alignment horizontal="center"/>
    </xf>
    <xf numFmtId="0" fontId="2" fillId="0" borderId="27" xfId="3" applyBorder="1"/>
    <xf numFmtId="0" fontId="3" fillId="4" borderId="24" xfId="3" applyFont="1" applyFill="1" applyBorder="1" applyAlignment="1">
      <alignment horizontal="center" vertical="top"/>
    </xf>
    <xf numFmtId="43" fontId="3" fillId="0" borderId="3" xfId="3" applyNumberFormat="1" applyFont="1" applyBorder="1" applyAlignment="1">
      <alignment vertical="top"/>
    </xf>
    <xf numFmtId="49" fontId="3" fillId="0" borderId="18" xfId="3" applyNumberFormat="1" applyFont="1" applyBorder="1" applyAlignment="1">
      <alignment horizontal="right" vertical="top"/>
    </xf>
    <xf numFmtId="4" fontId="3" fillId="0" borderId="3" xfId="3" applyNumberFormat="1" applyFont="1" applyBorder="1" applyAlignment="1">
      <alignment horizontal="center" vertical="top"/>
    </xf>
    <xf numFmtId="43" fontId="9" fillId="0" borderId="4" xfId="1" applyFont="1" applyBorder="1" applyAlignment="1">
      <alignment vertical="top"/>
    </xf>
    <xf numFmtId="49" fontId="9" fillId="0" borderId="15" xfId="3" applyNumberFormat="1" applyFont="1" applyBorder="1" applyAlignment="1">
      <alignment vertical="top"/>
    </xf>
    <xf numFmtId="4" fontId="9" fillId="0" borderId="8" xfId="3" applyNumberFormat="1" applyFont="1" applyBorder="1" applyAlignment="1">
      <alignment horizontal="center" vertical="top"/>
    </xf>
    <xf numFmtId="4" fontId="9" fillId="0" borderId="4" xfId="3" applyNumberFormat="1" applyFont="1" applyBorder="1" applyAlignment="1">
      <alignment horizontal="center" vertical="top"/>
    </xf>
    <xf numFmtId="43" fontId="9" fillId="0" borderId="9" xfId="1" applyFont="1" applyBorder="1" applyAlignment="1">
      <alignment vertical="top"/>
    </xf>
    <xf numFmtId="4" fontId="9" fillId="0" borderId="10" xfId="3" applyNumberFormat="1" applyFont="1" applyBorder="1" applyAlignment="1">
      <alignment horizontal="center" vertical="top"/>
    </xf>
    <xf numFmtId="4" fontId="9" fillId="0" borderId="9" xfId="3" applyNumberFormat="1" applyFont="1" applyBorder="1" applyAlignment="1">
      <alignment horizontal="center" vertical="top"/>
    </xf>
    <xf numFmtId="49" fontId="9" fillId="0" borderId="9" xfId="1" applyNumberFormat="1" applyFont="1" applyBorder="1" applyAlignment="1">
      <alignment horizontal="center" vertical="top"/>
    </xf>
    <xf numFmtId="49" fontId="9" fillId="0" borderId="4" xfId="1" applyNumberFormat="1" applyFont="1" applyFill="1" applyBorder="1" applyAlignment="1">
      <alignment horizontal="center" vertical="top"/>
    </xf>
    <xf numFmtId="49" fontId="9" fillId="0" borderId="0" xfId="1" applyNumberFormat="1" applyFont="1" applyFill="1" applyBorder="1" applyAlignment="1">
      <alignment horizontal="center" vertical="top"/>
    </xf>
    <xf numFmtId="43" fontId="9" fillId="0" borderId="12" xfId="1" applyFont="1" applyBorder="1" applyAlignment="1">
      <alignment vertical="top"/>
    </xf>
    <xf numFmtId="4" fontId="9" fillId="0" borderId="13" xfId="3" applyNumberFormat="1" applyFont="1" applyBorder="1" applyAlignment="1">
      <alignment horizontal="center" vertical="top"/>
    </xf>
    <xf numFmtId="4" fontId="9" fillId="0" borderId="12" xfId="3" applyNumberFormat="1" applyFont="1" applyBorder="1" applyAlignment="1">
      <alignment horizontal="center" vertical="top"/>
    </xf>
    <xf numFmtId="164" fontId="3" fillId="0" borderId="3" xfId="2" applyFont="1" applyBorder="1" applyAlignment="1">
      <alignment vertical="top"/>
    </xf>
    <xf numFmtId="43" fontId="9" fillId="0" borderId="4" xfId="1" applyFont="1" applyFill="1" applyBorder="1" applyAlignment="1">
      <alignment vertical="top"/>
    </xf>
    <xf numFmtId="164" fontId="9" fillId="0" borderId="4" xfId="2" applyFont="1" applyFill="1" applyBorder="1" applyAlignment="1">
      <alignment vertical="top"/>
    </xf>
    <xf numFmtId="164" fontId="9" fillId="0" borderId="8" xfId="2" applyFont="1" applyFill="1" applyBorder="1" applyAlignment="1">
      <alignment vertical="top"/>
    </xf>
    <xf numFmtId="164" fontId="9" fillId="0" borderId="0" xfId="2" applyFont="1" applyFill="1" applyBorder="1" applyAlignment="1">
      <alignment vertical="top"/>
    </xf>
    <xf numFmtId="43" fontId="9" fillId="0" borderId="9" xfId="1" applyFont="1" applyFill="1" applyBorder="1" applyAlignment="1">
      <alignment vertical="top"/>
    </xf>
    <xf numFmtId="164" fontId="9" fillId="0" borderId="9" xfId="2" applyFont="1" applyFill="1" applyBorder="1" applyAlignment="1">
      <alignment vertical="top"/>
    </xf>
    <xf numFmtId="164" fontId="9" fillId="0" borderId="10" xfId="2" applyFont="1" applyFill="1" applyBorder="1" applyAlignment="1">
      <alignment vertical="top"/>
    </xf>
    <xf numFmtId="164" fontId="9" fillId="0" borderId="12" xfId="2" applyFont="1" applyFill="1" applyBorder="1" applyAlignment="1">
      <alignment vertical="top"/>
    </xf>
    <xf numFmtId="49" fontId="9" fillId="0" borderId="16" xfId="1" applyNumberFormat="1" applyFont="1" applyFill="1" applyBorder="1" applyAlignment="1">
      <alignment horizontal="center" vertical="top"/>
    </xf>
    <xf numFmtId="0" fontId="9" fillId="0" borderId="12" xfId="3" applyFont="1" applyBorder="1" applyAlignment="1">
      <alignment vertical="top"/>
    </xf>
    <xf numFmtId="49" fontId="9" fillId="0" borderId="13" xfId="2" applyNumberFormat="1" applyFont="1" applyFill="1" applyBorder="1" applyAlignment="1">
      <alignment horizontal="center" vertical="top"/>
    </xf>
    <xf numFmtId="164" fontId="9" fillId="0" borderId="13" xfId="2" applyFont="1" applyFill="1" applyBorder="1" applyAlignment="1">
      <alignment vertical="top"/>
    </xf>
    <xf numFmtId="0" fontId="9" fillId="0" borderId="4" xfId="3" applyFont="1" applyBorder="1" applyAlignment="1">
      <alignment vertical="top"/>
    </xf>
    <xf numFmtId="164" fontId="9" fillId="0" borderId="16" xfId="2" applyFont="1" applyFill="1" applyBorder="1" applyAlignment="1">
      <alignment vertical="top"/>
    </xf>
    <xf numFmtId="49" fontId="9" fillId="0" borderId="8" xfId="1" applyNumberFormat="1" applyFont="1" applyFill="1" applyBorder="1" applyAlignment="1">
      <alignment horizontal="center" vertical="top"/>
    </xf>
    <xf numFmtId="49" fontId="9" fillId="0" borderId="12" xfId="2" applyNumberFormat="1" applyFont="1" applyFill="1" applyBorder="1" applyAlignment="1">
      <alignment horizontal="center" vertical="top"/>
    </xf>
    <xf numFmtId="49" fontId="9" fillId="0" borderId="17" xfId="2" applyNumberFormat="1" applyFont="1" applyFill="1" applyBorder="1" applyAlignment="1">
      <alignment horizontal="center" vertical="top"/>
    </xf>
    <xf numFmtId="49" fontId="9" fillId="0" borderId="0" xfId="2" applyNumberFormat="1" applyFont="1" applyFill="1" applyBorder="1" applyAlignment="1">
      <alignment horizontal="center" vertical="top"/>
    </xf>
    <xf numFmtId="43" fontId="9" fillId="0" borderId="14" xfId="1" applyFont="1" applyFill="1" applyBorder="1" applyAlignment="1">
      <alignment vertical="top"/>
    </xf>
    <xf numFmtId="164" fontId="3" fillId="0" borderId="3" xfId="2" applyFont="1" applyFill="1" applyBorder="1" applyAlignment="1">
      <alignment vertical="top"/>
    </xf>
    <xf numFmtId="43" fontId="9" fillId="0" borderId="12" xfId="1" applyFont="1" applyFill="1" applyBorder="1" applyAlignment="1">
      <alignment vertical="top"/>
    </xf>
    <xf numFmtId="43" fontId="9" fillId="0" borderId="16" xfId="1" applyFont="1" applyFill="1" applyBorder="1" applyAlignment="1">
      <alignment vertical="top"/>
    </xf>
    <xf numFmtId="43" fontId="9" fillId="0" borderId="13" xfId="1" applyFont="1" applyFill="1" applyBorder="1" applyAlignment="1">
      <alignment vertical="top"/>
    </xf>
    <xf numFmtId="43" fontId="9" fillId="0" borderId="8" xfId="1" applyFont="1" applyFill="1" applyBorder="1" applyAlignment="1">
      <alignment vertical="top"/>
    </xf>
    <xf numFmtId="164" fontId="9" fillId="0" borderId="17" xfId="2" applyFont="1" applyFill="1" applyBorder="1" applyAlignment="1">
      <alignment vertical="top"/>
    </xf>
    <xf numFmtId="43" fontId="10" fillId="0" borderId="3" xfId="0" applyNumberFormat="1" applyFont="1" applyBorder="1"/>
    <xf numFmtId="49" fontId="3" fillId="0" borderId="3" xfId="3" applyNumberFormat="1" applyFont="1" applyBorder="1" applyAlignment="1">
      <alignment horizontal="right" vertical="top"/>
    </xf>
    <xf numFmtId="164" fontId="10" fillId="0" borderId="3" xfId="2" applyFont="1" applyFill="1" applyBorder="1"/>
    <xf numFmtId="43" fontId="9" fillId="0" borderId="17" xfId="1" applyFont="1" applyFill="1" applyBorder="1" applyAlignment="1">
      <alignment vertical="top"/>
    </xf>
    <xf numFmtId="49" fontId="9" fillId="0" borderId="16" xfId="2" applyNumberFormat="1" applyFont="1" applyFill="1" applyBorder="1" applyAlignment="1">
      <alignment horizontal="center" vertical="top"/>
    </xf>
    <xf numFmtId="0" fontId="9" fillId="0" borderId="16" xfId="3" applyFont="1" applyBorder="1" applyAlignment="1">
      <alignment vertical="top"/>
    </xf>
    <xf numFmtId="0" fontId="3" fillId="0" borderId="3" xfId="3" applyFont="1" applyBorder="1" applyAlignment="1">
      <alignment vertical="top"/>
    </xf>
    <xf numFmtId="49" fontId="9" fillId="0" borderId="3" xfId="2" applyNumberFormat="1" applyFont="1" applyFill="1" applyBorder="1" applyAlignment="1">
      <alignment horizontal="center" vertical="top"/>
    </xf>
    <xf numFmtId="0" fontId="11" fillId="0" borderId="16" xfId="0" applyFont="1" applyBorder="1"/>
    <xf numFmtId="49" fontId="3" fillId="0" borderId="3" xfId="2" applyNumberFormat="1" applyFont="1" applyFill="1" applyBorder="1" applyAlignment="1">
      <alignment horizontal="center" vertical="top"/>
    </xf>
    <xf numFmtId="49" fontId="9" fillId="0" borderId="17" xfId="1" applyNumberFormat="1" applyFont="1" applyFill="1" applyBorder="1" applyAlignment="1">
      <alignment horizontal="center" vertical="top"/>
    </xf>
    <xf numFmtId="49" fontId="9" fillId="0" borderId="9" xfId="1" applyNumberFormat="1" applyFont="1" applyFill="1" applyBorder="1" applyAlignment="1">
      <alignment horizontal="center" vertical="top"/>
    </xf>
    <xf numFmtId="49" fontId="9" fillId="0" borderId="13" xfId="1" applyNumberFormat="1" applyFont="1" applyFill="1" applyBorder="1" applyAlignment="1">
      <alignment horizontal="center" vertical="top"/>
    </xf>
    <xf numFmtId="49" fontId="9" fillId="0" borderId="12" xfId="1" applyNumberFormat="1" applyFont="1" applyFill="1" applyBorder="1" applyAlignment="1">
      <alignment horizontal="center" vertical="top"/>
    </xf>
    <xf numFmtId="49" fontId="9" fillId="0" borderId="19" xfId="2" applyNumberFormat="1" applyFont="1" applyFill="1" applyBorder="1" applyAlignment="1">
      <alignment horizontal="center" vertical="top"/>
    </xf>
    <xf numFmtId="43" fontId="9" fillId="0" borderId="3" xfId="1" applyFont="1" applyFill="1" applyBorder="1" applyAlignment="1">
      <alignment vertical="top"/>
    </xf>
    <xf numFmtId="43" fontId="3" fillId="0" borderId="3" xfId="4" applyFont="1" applyBorder="1" applyAlignment="1">
      <alignment horizontal="center" vertical="top"/>
    </xf>
    <xf numFmtId="43" fontId="9" fillId="0" borderId="15" xfId="1" applyFont="1" applyFill="1" applyBorder="1" applyAlignment="1">
      <alignment vertical="top"/>
    </xf>
    <xf numFmtId="43" fontId="9" fillId="0" borderId="4" xfId="4" applyFont="1" applyBorder="1" applyAlignment="1">
      <alignment horizontal="center" vertical="top"/>
    </xf>
    <xf numFmtId="0" fontId="3" fillId="0" borderId="23" xfId="3" applyFont="1" applyBorder="1" applyAlignment="1">
      <alignment vertical="top"/>
    </xf>
    <xf numFmtId="49" fontId="9" fillId="0" borderId="23" xfId="2" applyNumberFormat="1" applyFont="1" applyFill="1" applyBorder="1" applyAlignment="1">
      <alignment horizontal="center" vertical="top"/>
    </xf>
    <xf numFmtId="0" fontId="3" fillId="0" borderId="24" xfId="3" applyFont="1" applyBorder="1" applyAlignment="1">
      <alignment vertical="top"/>
    </xf>
    <xf numFmtId="49" fontId="3" fillId="0" borderId="24" xfId="3" applyNumberFormat="1" applyFont="1" applyBorder="1" applyAlignment="1">
      <alignment horizontal="right" vertical="top"/>
    </xf>
    <xf numFmtId="49" fontId="9" fillId="0" borderId="24" xfId="2" applyNumberFormat="1" applyFont="1" applyFill="1" applyBorder="1" applyAlignment="1">
      <alignment horizontal="center" vertical="top"/>
    </xf>
    <xf numFmtId="49" fontId="9" fillId="0" borderId="9" xfId="2" applyNumberFormat="1" applyFont="1" applyFill="1" applyBorder="1" applyAlignment="1">
      <alignment horizontal="center" vertical="top"/>
    </xf>
    <xf numFmtId="49" fontId="9" fillId="0" borderId="4" xfId="2" applyNumberFormat="1" applyFont="1" applyFill="1" applyBorder="1" applyAlignment="1">
      <alignment horizontal="center" vertical="top"/>
    </xf>
    <xf numFmtId="49" fontId="9" fillId="0" borderId="7" xfId="1" applyNumberFormat="1" applyFont="1" applyFill="1" applyBorder="1" applyAlignment="1">
      <alignment horizontal="center" vertical="top"/>
    </xf>
    <xf numFmtId="43" fontId="4" fillId="3" borderId="24" xfId="3" applyNumberFormat="1" applyFont="1" applyFill="1" applyBorder="1"/>
    <xf numFmtId="49" fontId="3" fillId="3" borderId="18" xfId="3" applyNumberFormat="1" applyFont="1" applyFill="1" applyBorder="1" applyAlignment="1">
      <alignment horizontal="right" vertical="top"/>
    </xf>
    <xf numFmtId="164" fontId="4" fillId="3" borderId="3" xfId="2" applyFont="1" applyFill="1" applyBorder="1" applyAlignment="1"/>
    <xf numFmtId="164" fontId="4" fillId="3" borderId="1" xfId="2" applyFont="1" applyFill="1" applyBorder="1" applyAlignment="1"/>
    <xf numFmtId="164" fontId="4" fillId="0" borderId="0" xfId="2" applyFont="1" applyFill="1" applyBorder="1" applyAlignment="1"/>
    <xf numFmtId="0" fontId="4" fillId="0" borderId="3" xfId="3" applyFont="1" applyBorder="1"/>
    <xf numFmtId="164" fontId="4" fillId="0" borderId="3" xfId="2" applyFont="1" applyFill="1" applyBorder="1" applyAlignment="1"/>
    <xf numFmtId="49" fontId="9" fillId="4" borderId="13" xfId="1" applyNumberFormat="1" applyFont="1" applyFill="1" applyBorder="1" applyAlignment="1">
      <alignment horizontal="center" vertical="top"/>
    </xf>
    <xf numFmtId="49" fontId="9" fillId="4" borderId="8" xfId="1" applyNumberFormat="1" applyFont="1" applyFill="1" applyBorder="1" applyAlignment="1">
      <alignment horizontal="center" vertical="top"/>
    </xf>
    <xf numFmtId="49" fontId="9" fillId="4" borderId="4" xfId="1" applyNumberFormat="1" applyFont="1" applyFill="1" applyBorder="1" applyAlignment="1">
      <alignment horizontal="center" vertical="top"/>
    </xf>
    <xf numFmtId="49" fontId="4" fillId="0" borderId="4" xfId="2" applyNumberFormat="1" applyFont="1" applyFill="1" applyBorder="1" applyAlignment="1"/>
    <xf numFmtId="49" fontId="4" fillId="0" borderId="8" xfId="2" applyNumberFormat="1" applyFont="1" applyFill="1" applyBorder="1" applyAlignment="1"/>
    <xf numFmtId="49" fontId="4" fillId="0" borderId="12" xfId="2" applyNumberFormat="1" applyFont="1" applyFill="1" applyBorder="1" applyAlignment="1"/>
    <xf numFmtId="49" fontId="4" fillId="0" borderId="13" xfId="2" applyNumberFormat="1" applyFont="1" applyFill="1" applyBorder="1" applyAlignment="1"/>
    <xf numFmtId="49" fontId="9" fillId="0" borderId="3" xfId="1" applyNumberFormat="1" applyFont="1" applyFill="1" applyBorder="1" applyAlignment="1">
      <alignment horizontal="center" vertical="top"/>
    </xf>
    <xf numFmtId="49" fontId="2" fillId="0" borderId="3" xfId="2" applyNumberFormat="1" applyFont="1" applyFill="1" applyBorder="1" applyAlignment="1">
      <alignment horizontal="center"/>
    </xf>
    <xf numFmtId="49" fontId="2" fillId="0" borderId="0" xfId="2" applyNumberFormat="1" applyFont="1" applyFill="1" applyBorder="1" applyAlignment="1">
      <alignment horizontal="center"/>
    </xf>
    <xf numFmtId="43" fontId="4" fillId="2" borderId="3" xfId="3" applyNumberFormat="1" applyFont="1" applyFill="1" applyBorder="1"/>
    <xf numFmtId="49" fontId="3" fillId="2" borderId="18" xfId="3" applyNumberFormat="1" applyFont="1" applyFill="1" applyBorder="1" applyAlignment="1">
      <alignment horizontal="right" vertical="top"/>
    </xf>
    <xf numFmtId="164" fontId="4" fillId="2" borderId="3" xfId="2" applyFont="1" applyFill="1" applyBorder="1" applyAlignment="1"/>
    <xf numFmtId="0" fontId="10" fillId="0" borderId="0" xfId="0" applyFont="1"/>
    <xf numFmtId="0" fontId="11" fillId="0" borderId="0" xfId="0" applyFont="1"/>
    <xf numFmtId="49" fontId="11" fillId="0" borderId="0" xfId="0" applyNumberFormat="1" applyFont="1"/>
    <xf numFmtId="0" fontId="11" fillId="4" borderId="0" xfId="0" applyFont="1" applyFill="1"/>
    <xf numFmtId="43" fontId="11" fillId="0" borderId="0" xfId="0" applyNumberFormat="1" applyFont="1"/>
    <xf numFmtId="164" fontId="3" fillId="0" borderId="23" xfId="2" applyFont="1" applyFill="1" applyBorder="1" applyAlignment="1">
      <alignment vertical="top"/>
    </xf>
    <xf numFmtId="0" fontId="0" fillId="0" borderId="23" xfId="0" applyBorder="1"/>
    <xf numFmtId="49" fontId="9" fillId="0" borderId="25" xfId="2" applyNumberFormat="1" applyFont="1" applyFill="1" applyBorder="1" applyAlignment="1">
      <alignment horizontal="center" vertical="top"/>
    </xf>
    <xf numFmtId="49" fontId="9" fillId="0" borderId="21" xfId="2" applyNumberFormat="1" applyFont="1" applyFill="1" applyBorder="1" applyAlignment="1">
      <alignment horizontal="center" vertical="top"/>
    </xf>
    <xf numFmtId="49" fontId="4" fillId="0" borderId="9" xfId="2" applyNumberFormat="1" applyFont="1" applyFill="1" applyBorder="1" applyAlignment="1"/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horizontal="center"/>
    </xf>
    <xf numFmtId="0" fontId="3" fillId="0" borderId="1" xfId="3" applyFont="1" applyBorder="1" applyAlignment="1">
      <alignment vertical="top"/>
    </xf>
    <xf numFmtId="0" fontId="3" fillId="0" borderId="18" xfId="3" applyFont="1" applyBorder="1" applyAlignment="1">
      <alignment vertical="top"/>
    </xf>
    <xf numFmtId="43" fontId="8" fillId="3" borderId="3" xfId="4" applyFont="1" applyFill="1" applyBorder="1" applyAlignment="1">
      <alignment horizontal="center" vertical="top"/>
    </xf>
    <xf numFmtId="49" fontId="9" fillId="0" borderId="14" xfId="1" applyNumberFormat="1" applyFont="1" applyFill="1" applyBorder="1" applyAlignment="1">
      <alignment horizontal="center" vertical="top"/>
    </xf>
    <xf numFmtId="49" fontId="9" fillId="0" borderId="14" xfId="2" applyNumberFormat="1" applyFont="1" applyFill="1" applyBorder="1" applyAlignment="1">
      <alignment horizontal="center" vertical="top"/>
    </xf>
    <xf numFmtId="164" fontId="9" fillId="0" borderId="11" xfId="2" applyFont="1" applyFill="1" applyBorder="1" applyAlignment="1">
      <alignment vertical="top"/>
    </xf>
    <xf numFmtId="164" fontId="4" fillId="3" borderId="24" xfId="2" applyFont="1" applyFill="1" applyBorder="1" applyAlignment="1"/>
    <xf numFmtId="49" fontId="4" fillId="0" borderId="0" xfId="2" applyNumberFormat="1" applyFont="1" applyFill="1" applyBorder="1" applyAlignment="1"/>
    <xf numFmtId="0" fontId="10" fillId="2" borderId="29" xfId="0" applyFont="1" applyFill="1" applyBorder="1"/>
    <xf numFmtId="0" fontId="10" fillId="2" borderId="17" xfId="0" applyFont="1" applyFill="1" applyBorder="1"/>
    <xf numFmtId="0" fontId="11" fillId="2" borderId="0" xfId="0" applyFont="1" applyFill="1"/>
    <xf numFmtId="0" fontId="4" fillId="2" borderId="31" xfId="3" applyFont="1" applyFill="1" applyBorder="1" applyAlignment="1">
      <alignment horizontal="center"/>
    </xf>
    <xf numFmtId="0" fontId="4" fillId="2" borderId="30" xfId="3" applyFont="1" applyFill="1" applyBorder="1" applyAlignment="1">
      <alignment horizontal="center"/>
    </xf>
    <xf numFmtId="0" fontId="7" fillId="2" borderId="30" xfId="3" applyFont="1" applyFill="1" applyBorder="1" applyAlignment="1">
      <alignment horizontal="center"/>
    </xf>
    <xf numFmtId="0" fontId="4" fillId="4" borderId="0" xfId="3" applyFont="1" applyFill="1"/>
    <xf numFmtId="0" fontId="4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quotePrefix="1" applyFont="1" applyAlignment="1">
      <alignment horizontal="center"/>
    </xf>
    <xf numFmtId="0" fontId="4" fillId="3" borderId="1" xfId="3" applyFont="1" applyFill="1" applyBorder="1"/>
    <xf numFmtId="0" fontId="4" fillId="3" borderId="2" xfId="3" applyFont="1" applyFill="1" applyBorder="1"/>
    <xf numFmtId="0" fontId="4" fillId="3" borderId="18" xfId="3" applyFont="1" applyFill="1" applyBorder="1"/>
    <xf numFmtId="0" fontId="4" fillId="4" borderId="1" xfId="3" applyFont="1" applyFill="1" applyBorder="1" applyAlignment="1">
      <alignment horizontal="center"/>
    </xf>
    <xf numFmtId="0" fontId="4" fillId="4" borderId="2" xfId="3" applyFont="1" applyFill="1" applyBorder="1" applyAlignment="1">
      <alignment horizontal="center"/>
    </xf>
    <xf numFmtId="0" fontId="4" fillId="4" borderId="18" xfId="3" applyFont="1" applyFill="1" applyBorder="1" applyAlignment="1">
      <alignment horizontal="center"/>
    </xf>
    <xf numFmtId="0" fontId="3" fillId="0" borderId="1" xfId="3" applyFont="1" applyBorder="1" applyAlignment="1">
      <alignment vertical="top"/>
    </xf>
    <xf numFmtId="0" fontId="3" fillId="0" borderId="18" xfId="3" applyFont="1" applyBorder="1" applyAlignment="1">
      <alignment vertical="top"/>
    </xf>
    <xf numFmtId="0" fontId="9" fillId="0" borderId="8" xfId="3" applyFont="1" applyBorder="1" applyAlignment="1">
      <alignment vertical="top"/>
    </xf>
    <xf numFmtId="0" fontId="9" fillId="0" borderId="7" xfId="3" applyFont="1" applyBorder="1" applyAlignment="1">
      <alignment vertical="top"/>
    </xf>
    <xf numFmtId="0" fontId="9" fillId="0" borderId="10" xfId="3" applyFont="1" applyBorder="1" applyAlignment="1">
      <alignment vertical="top"/>
    </xf>
    <xf numFmtId="0" fontId="9" fillId="0" borderId="11" xfId="3" applyFont="1" applyBorder="1" applyAlignment="1">
      <alignment vertical="top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904874</xdr:colOff>
      <xdr:row>1</xdr:row>
      <xdr:rowOff>85725</xdr:rowOff>
    </xdr:from>
    <xdr:to>
      <xdr:col>11</xdr:col>
      <xdr:colOff>209550</xdr:colOff>
      <xdr:row>8</xdr:row>
      <xdr:rowOff>161926</xdr:rowOff>
    </xdr:to>
    <xdr:pic>
      <xdr:nvPicPr>
        <xdr:cNvPr id="2" name="1 Imagen" descr="C:\Users\dvt\AppData\Local\Microsoft\Windows\INetCache\Content.Word\Gob Dominicano_Dir General de Desarrollo Fronterizo (2).png">
          <a:extLst>
            <a:ext uri="{FF2B5EF4-FFF2-40B4-BE49-F238E27FC236}">
              <a16:creationId xmlns:a16="http://schemas.microsoft.com/office/drawing/2014/main" id="{98A8CEF4-47B0-4A88-B9C9-36E6BB0BEB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4" y="276225"/>
          <a:ext cx="1419226" cy="15049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140"/>
  <sheetViews>
    <sheetView tabSelected="1" topLeftCell="H112" zoomScaleNormal="100" workbookViewId="0">
      <selection activeCell="J8" sqref="J8"/>
    </sheetView>
  </sheetViews>
  <sheetFormatPr baseColWidth="10" defaultRowHeight="15" x14ac:dyDescent="0.25"/>
  <cols>
    <col min="1" max="1" width="2.7109375" customWidth="1"/>
    <col min="2" max="2" width="4.140625" customWidth="1"/>
    <col min="4" max="4" width="32.42578125" customWidth="1"/>
    <col min="5" max="5" width="15.140625" customWidth="1"/>
    <col min="6" max="6" width="12.7109375" customWidth="1"/>
    <col min="7" max="7" width="15.28515625" customWidth="1"/>
    <col min="8" max="8" width="15.140625" customWidth="1"/>
    <col min="9" max="9" width="15.28515625" customWidth="1"/>
    <col min="10" max="10" width="16.140625" customWidth="1"/>
    <col min="11" max="11" width="15.5703125" customWidth="1"/>
    <col min="12" max="12" width="16.5703125" customWidth="1"/>
    <col min="13" max="13" width="16.140625" customWidth="1"/>
    <col min="14" max="15" width="15.85546875" customWidth="1"/>
    <col min="16" max="16" width="15.28515625" customWidth="1"/>
    <col min="17" max="18" width="16.85546875" customWidth="1"/>
    <col min="19" max="19" width="16.5703125" customWidth="1"/>
  </cols>
  <sheetData>
    <row r="7" spans="1:19" ht="18.75" x14ac:dyDescent="0.3">
      <c r="B7" s="2"/>
      <c r="C7" s="1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</row>
    <row r="8" spans="1:19" ht="18.75" x14ac:dyDescent="0.3">
      <c r="A8" s="2"/>
      <c r="B8" s="2"/>
      <c r="D8" s="209"/>
      <c r="E8" s="209"/>
      <c r="F8" s="209"/>
      <c r="G8" s="209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"/>
    </row>
    <row r="9" spans="1:19" ht="18.75" x14ac:dyDescent="0.3">
      <c r="A9" s="2"/>
      <c r="B9" s="2"/>
      <c r="C9" s="7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</row>
    <row r="10" spans="1:19" x14ac:dyDescent="0.25">
      <c r="A10" s="209" t="s">
        <v>197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</row>
    <row r="11" spans="1:19" x14ac:dyDescent="0.25">
      <c r="A11" s="209" t="s">
        <v>193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</row>
    <row r="12" spans="1:19" ht="15.75" thickBot="1" x14ac:dyDescent="0.3">
      <c r="A12" s="208" t="s">
        <v>194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</row>
    <row r="13" spans="1:19" ht="15.75" thickBot="1" x14ac:dyDescent="0.3">
      <c r="A13" s="207"/>
      <c r="B13" s="207"/>
      <c r="C13" s="207"/>
      <c r="D13" s="207"/>
      <c r="E13" s="207"/>
      <c r="F13" s="207"/>
      <c r="G13" s="214" t="s">
        <v>196</v>
      </c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6"/>
      <c r="S13" s="207"/>
    </row>
    <row r="14" spans="1:19" x14ac:dyDescent="0.25">
      <c r="A14" s="201" t="s">
        <v>0</v>
      </c>
      <c r="B14" s="202"/>
      <c r="C14" s="203"/>
      <c r="D14" s="204" t="s">
        <v>10</v>
      </c>
      <c r="E14" s="205" t="s">
        <v>1</v>
      </c>
      <c r="F14" s="205" t="s">
        <v>1</v>
      </c>
      <c r="G14" s="79"/>
      <c r="H14" s="79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206"/>
    </row>
    <row r="15" spans="1:19" ht="15.75" thickBot="1" x14ac:dyDescent="0.3">
      <c r="A15" s="81"/>
      <c r="B15" s="82"/>
      <c r="C15" s="83"/>
      <c r="D15" s="84"/>
      <c r="E15" s="85" t="s">
        <v>2</v>
      </c>
      <c r="F15" s="85" t="s">
        <v>3</v>
      </c>
      <c r="G15" s="86" t="s">
        <v>4</v>
      </c>
      <c r="H15" s="86" t="s">
        <v>5</v>
      </c>
      <c r="I15" s="87" t="s">
        <v>6</v>
      </c>
      <c r="J15" s="87" t="s">
        <v>7</v>
      </c>
      <c r="K15" s="87" t="s">
        <v>8</v>
      </c>
      <c r="L15" s="87" t="s">
        <v>9</v>
      </c>
      <c r="M15" s="87" t="s">
        <v>164</v>
      </c>
      <c r="N15" s="87" t="s">
        <v>187</v>
      </c>
      <c r="O15" s="87" t="s">
        <v>188</v>
      </c>
      <c r="P15" s="87" t="s">
        <v>190</v>
      </c>
      <c r="Q15" s="87" t="s">
        <v>192</v>
      </c>
      <c r="R15" s="87" t="s">
        <v>195</v>
      </c>
      <c r="S15" s="6" t="s">
        <v>10</v>
      </c>
    </row>
    <row r="16" spans="1:19" ht="15.75" thickBot="1" x14ac:dyDescent="0.3">
      <c r="A16" s="88"/>
      <c r="B16" s="88"/>
      <c r="C16" s="89"/>
      <c r="D16" s="90"/>
      <c r="E16" s="90"/>
      <c r="F16" s="90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8"/>
    </row>
    <row r="17" spans="1:19" ht="15.75" thickBot="1" x14ac:dyDescent="0.3">
      <c r="A17" s="10" t="s">
        <v>11</v>
      </c>
      <c r="B17" s="10"/>
      <c r="C17" s="217" t="s">
        <v>12</v>
      </c>
      <c r="D17" s="218"/>
      <c r="E17" s="92">
        <v>149625649</v>
      </c>
      <c r="F17" s="93" t="s">
        <v>13</v>
      </c>
      <c r="G17" s="94">
        <v>11673160.25</v>
      </c>
      <c r="H17" s="94">
        <v>11581218.549999999</v>
      </c>
      <c r="I17" s="94">
        <v>11637765.1</v>
      </c>
      <c r="J17" s="94">
        <v>12307509.069999998</v>
      </c>
      <c r="K17" s="94">
        <v>11731423.449999999</v>
      </c>
      <c r="L17" s="94">
        <v>12441602.059999999</v>
      </c>
      <c r="M17" s="94">
        <f>+M18+M19+M22</f>
        <v>11657675.23</v>
      </c>
      <c r="N17" s="94">
        <f>+N18+N19+N22</f>
        <v>11545075.33</v>
      </c>
      <c r="O17" s="94">
        <f>+O18+O19+O22</f>
        <v>11717306.82</v>
      </c>
      <c r="P17" s="94">
        <f>+P18+P19+P20+P21+P22</f>
        <v>11905766.84</v>
      </c>
      <c r="Q17" s="94">
        <f>+Q18+Q22</f>
        <v>29274478.169999998</v>
      </c>
      <c r="R17" s="94">
        <f>+R18+R19+R22</f>
        <v>14808131.18</v>
      </c>
      <c r="S17" s="3">
        <f>+R17+Q17+P17+O17+N17+M17+L17+K17+J17+I17+H17+G17</f>
        <v>162281112.05000001</v>
      </c>
    </row>
    <row r="18" spans="1:19" ht="15.75" thickBot="1" x14ac:dyDescent="0.3">
      <c r="A18" s="11"/>
      <c r="B18" s="12" t="s">
        <v>14</v>
      </c>
      <c r="C18" s="219" t="s">
        <v>15</v>
      </c>
      <c r="D18" s="220"/>
      <c r="E18" s="95">
        <v>128433817</v>
      </c>
      <c r="F18" s="96"/>
      <c r="G18" s="97">
        <v>9973450.9100000001</v>
      </c>
      <c r="H18" s="97">
        <v>9893702.6999999993</v>
      </c>
      <c r="I18" s="98">
        <v>9942702.6999999993</v>
      </c>
      <c r="J18" s="98">
        <v>10012302.699999999</v>
      </c>
      <c r="K18" s="98">
        <v>10002302.66</v>
      </c>
      <c r="L18" s="98">
        <v>10716062.869999999</v>
      </c>
      <c r="M18" s="98">
        <v>9912502.6600000001</v>
      </c>
      <c r="N18" s="98">
        <v>9814835.9900000002</v>
      </c>
      <c r="O18" s="98">
        <v>9974121.9499999993</v>
      </c>
      <c r="P18" s="98">
        <v>10145915.859999999</v>
      </c>
      <c r="Q18" s="98">
        <v>27740700.489999998</v>
      </c>
      <c r="R18" s="98">
        <v>13049296.050000001</v>
      </c>
      <c r="S18" s="3">
        <f t="shared" ref="S18:S81" si="0">+R18+Q18+P18+O18+N18+M18+L18+K18+J18+I18+H18+G18</f>
        <v>141177897.53999999</v>
      </c>
    </row>
    <row r="19" spans="1:19" ht="15.75" thickBot="1" x14ac:dyDescent="0.3">
      <c r="A19" s="13"/>
      <c r="B19" s="14" t="s">
        <v>16</v>
      </c>
      <c r="C19" s="221" t="s">
        <v>17</v>
      </c>
      <c r="D19" s="222"/>
      <c r="E19" s="99">
        <v>2966820</v>
      </c>
      <c r="F19" s="34"/>
      <c r="G19" s="100">
        <v>182235</v>
      </c>
      <c r="H19" s="100">
        <v>182235</v>
      </c>
      <c r="I19" s="101">
        <v>182235</v>
      </c>
      <c r="J19" s="101">
        <v>771846.03</v>
      </c>
      <c r="K19" s="101">
        <v>207235</v>
      </c>
      <c r="L19" s="101">
        <v>207235</v>
      </c>
      <c r="M19" s="101">
        <v>237235</v>
      </c>
      <c r="N19" s="101">
        <v>237235</v>
      </c>
      <c r="O19" s="101">
        <v>237235</v>
      </c>
      <c r="P19" s="101">
        <v>237235</v>
      </c>
      <c r="Q19" s="147">
        <v>0</v>
      </c>
      <c r="R19" s="98">
        <v>237235</v>
      </c>
      <c r="S19" s="3">
        <f t="shared" si="0"/>
        <v>2919196.0300000003</v>
      </c>
    </row>
    <row r="20" spans="1:19" ht="15.75" thickBot="1" x14ac:dyDescent="0.3">
      <c r="A20" s="13"/>
      <c r="B20" s="14" t="s">
        <v>18</v>
      </c>
      <c r="C20" s="20" t="s">
        <v>19</v>
      </c>
      <c r="D20" s="21"/>
      <c r="E20" s="102">
        <v>0</v>
      </c>
      <c r="F20" s="21"/>
      <c r="G20" s="103">
        <v>0</v>
      </c>
      <c r="H20" s="103">
        <v>0</v>
      </c>
      <c r="I20" s="103">
        <v>0</v>
      </c>
      <c r="J20" s="103">
        <v>0</v>
      </c>
      <c r="K20" s="103">
        <v>0</v>
      </c>
      <c r="L20" s="103">
        <v>0</v>
      </c>
      <c r="M20" s="103">
        <v>0</v>
      </c>
      <c r="N20" s="103">
        <v>0</v>
      </c>
      <c r="O20" s="103">
        <v>0</v>
      </c>
      <c r="P20" s="147">
        <v>0</v>
      </c>
      <c r="Q20" s="147">
        <v>0</v>
      </c>
      <c r="R20" s="147">
        <v>0</v>
      </c>
      <c r="S20" s="3">
        <f t="shared" si="0"/>
        <v>0</v>
      </c>
    </row>
    <row r="21" spans="1:19" ht="15.75" thickBot="1" x14ac:dyDescent="0.3">
      <c r="A21" s="13"/>
      <c r="B21" s="14" t="s">
        <v>20</v>
      </c>
      <c r="C21" s="20" t="s">
        <v>21</v>
      </c>
      <c r="D21" s="21"/>
      <c r="E21" s="102">
        <v>0</v>
      </c>
      <c r="F21" s="21"/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  <c r="P21" s="147">
        <v>0</v>
      </c>
      <c r="Q21" s="147">
        <v>0</v>
      </c>
      <c r="R21" s="147">
        <v>0</v>
      </c>
      <c r="S21" s="3">
        <f t="shared" si="0"/>
        <v>0</v>
      </c>
    </row>
    <row r="22" spans="1:19" ht="15.75" thickBot="1" x14ac:dyDescent="0.3">
      <c r="A22" s="13"/>
      <c r="B22" s="14" t="s">
        <v>22</v>
      </c>
      <c r="C22" s="221" t="s">
        <v>23</v>
      </c>
      <c r="D22" s="222"/>
      <c r="E22" s="105">
        <v>18225012</v>
      </c>
      <c r="F22" s="34"/>
      <c r="G22" s="100">
        <v>1517474.34</v>
      </c>
      <c r="H22" s="106">
        <v>1505280.85</v>
      </c>
      <c r="I22" s="107">
        <v>1512827.4</v>
      </c>
      <c r="J22" s="107">
        <v>1523360.34</v>
      </c>
      <c r="K22" s="107">
        <v>1521885.79</v>
      </c>
      <c r="L22" s="107">
        <v>1518304.19</v>
      </c>
      <c r="M22" s="107">
        <v>1507937.57</v>
      </c>
      <c r="N22" s="107">
        <v>1493004.34</v>
      </c>
      <c r="O22" s="107">
        <v>1505949.87</v>
      </c>
      <c r="P22" s="107">
        <v>1522615.98</v>
      </c>
      <c r="Q22" s="107">
        <v>1533777.68</v>
      </c>
      <c r="R22" s="107">
        <v>1521600.13</v>
      </c>
      <c r="S22" s="3">
        <f t="shared" si="0"/>
        <v>18184018.479999997</v>
      </c>
    </row>
    <row r="23" spans="1:19" ht="15.75" thickBot="1" x14ac:dyDescent="0.3">
      <c r="A23" s="10" t="s">
        <v>24</v>
      </c>
      <c r="B23" s="15"/>
      <c r="C23" s="193" t="s">
        <v>25</v>
      </c>
      <c r="D23" s="194"/>
      <c r="E23" s="92">
        <v>29971598</v>
      </c>
      <c r="F23" s="93" t="s">
        <v>13</v>
      </c>
      <c r="G23" s="108">
        <v>826167.63</v>
      </c>
      <c r="H23" s="108">
        <v>1426251.6</v>
      </c>
      <c r="I23" s="108">
        <v>3147061.64</v>
      </c>
      <c r="J23" s="108">
        <v>2280810.1300000004</v>
      </c>
      <c r="K23" s="108">
        <v>849673.4</v>
      </c>
      <c r="L23" s="108">
        <v>2167868.37</v>
      </c>
      <c r="M23" s="108">
        <f>+M24+M26+M28+M29+M33</f>
        <v>784651.74</v>
      </c>
      <c r="N23" s="108">
        <v>1707375.54</v>
      </c>
      <c r="O23" s="108">
        <f>+O24+O25+O26+O27+O28+O29+O31+O33+O34</f>
        <v>3416236.28</v>
      </c>
      <c r="P23" s="108">
        <v>1289432.56</v>
      </c>
      <c r="Q23" s="108">
        <f>+Q24+Q26+Q28+Q29+Q31+Q33+Q34</f>
        <v>2346466.9899999998</v>
      </c>
      <c r="R23" s="108">
        <f>+R24+R26+R28+R31+R33+R34</f>
        <v>3112901.91</v>
      </c>
      <c r="S23" s="3">
        <f t="shared" si="0"/>
        <v>23354897.790000003</v>
      </c>
    </row>
    <row r="24" spans="1:19" ht="15.75" thickBot="1" x14ac:dyDescent="0.3">
      <c r="A24" s="12"/>
      <c r="B24" s="12" t="s">
        <v>26</v>
      </c>
      <c r="C24" s="16" t="s">
        <v>27</v>
      </c>
      <c r="D24" s="17"/>
      <c r="E24" s="109">
        <v>8028936</v>
      </c>
      <c r="F24" s="29"/>
      <c r="G24" s="110">
        <v>509167.63</v>
      </c>
      <c r="H24" s="110">
        <v>557775.66</v>
      </c>
      <c r="I24" s="111">
        <v>884936.42</v>
      </c>
      <c r="J24" s="110">
        <v>156504.74</v>
      </c>
      <c r="K24" s="110">
        <v>514973.4</v>
      </c>
      <c r="L24" s="110">
        <v>967056.54</v>
      </c>
      <c r="M24" s="110">
        <v>56715.01</v>
      </c>
      <c r="N24" s="110">
        <v>461201.25</v>
      </c>
      <c r="O24" s="110">
        <v>925747.07</v>
      </c>
      <c r="P24" s="110">
        <v>243820.56</v>
      </c>
      <c r="Q24" s="110">
        <v>770566.97</v>
      </c>
      <c r="R24" s="110">
        <v>513388.18</v>
      </c>
      <c r="S24" s="3">
        <f t="shared" si="0"/>
        <v>6561853.4299999997</v>
      </c>
    </row>
    <row r="25" spans="1:19" ht="15.75" thickBot="1" x14ac:dyDescent="0.3">
      <c r="A25" s="12"/>
      <c r="B25" s="12" t="s">
        <v>28</v>
      </c>
      <c r="C25" s="18" t="s">
        <v>29</v>
      </c>
      <c r="D25" s="19"/>
      <c r="E25" s="113">
        <v>200000</v>
      </c>
      <c r="F25" s="19"/>
      <c r="G25" s="103">
        <v>0</v>
      </c>
      <c r="H25" s="103">
        <v>0</v>
      </c>
      <c r="I25" s="103">
        <v>0</v>
      </c>
      <c r="J25" s="103">
        <v>0</v>
      </c>
      <c r="K25" s="103">
        <v>0</v>
      </c>
      <c r="L25" s="110">
        <v>98789.6</v>
      </c>
      <c r="M25" s="103">
        <v>0</v>
      </c>
      <c r="N25" s="103">
        <v>0</v>
      </c>
      <c r="O25" s="110">
        <v>80240</v>
      </c>
      <c r="P25" s="110">
        <v>-80240</v>
      </c>
      <c r="Q25" s="147">
        <v>0</v>
      </c>
      <c r="R25" s="147">
        <v>0</v>
      </c>
      <c r="S25" s="3">
        <f t="shared" si="0"/>
        <v>98789.6</v>
      </c>
    </row>
    <row r="26" spans="1:19" ht="15.75" thickBot="1" x14ac:dyDescent="0.3">
      <c r="A26" s="14"/>
      <c r="B26" s="14" t="s">
        <v>30</v>
      </c>
      <c r="C26" s="20" t="s">
        <v>31</v>
      </c>
      <c r="D26" s="21"/>
      <c r="E26" s="113">
        <v>3000000</v>
      </c>
      <c r="F26" s="21"/>
      <c r="G26" s="103">
        <v>0</v>
      </c>
      <c r="H26" s="114">
        <v>309700</v>
      </c>
      <c r="I26" s="115">
        <v>439300</v>
      </c>
      <c r="J26" s="114">
        <v>221450</v>
      </c>
      <c r="K26" s="103">
        <v>0</v>
      </c>
      <c r="L26" s="110">
        <v>492150</v>
      </c>
      <c r="M26" s="114">
        <v>251450</v>
      </c>
      <c r="N26" s="114"/>
      <c r="O26" s="113">
        <v>314800</v>
      </c>
      <c r="P26" s="113">
        <v>468500</v>
      </c>
      <c r="Q26" s="113">
        <v>33250</v>
      </c>
      <c r="R26" s="113">
        <v>972300</v>
      </c>
      <c r="S26" s="3">
        <f t="shared" si="0"/>
        <v>3502900</v>
      </c>
    </row>
    <row r="27" spans="1:19" ht="15.75" thickBot="1" x14ac:dyDescent="0.3">
      <c r="A27" s="14"/>
      <c r="B27" s="14" t="s">
        <v>32</v>
      </c>
      <c r="C27" s="20" t="s">
        <v>33</v>
      </c>
      <c r="D27" s="21"/>
      <c r="E27" s="113">
        <v>100000</v>
      </c>
      <c r="F27" s="21"/>
      <c r="G27" s="103">
        <v>0</v>
      </c>
      <c r="H27" s="103">
        <v>0</v>
      </c>
      <c r="I27" s="103">
        <v>0</v>
      </c>
      <c r="J27" s="103">
        <v>0</v>
      </c>
      <c r="K27" s="103">
        <v>0</v>
      </c>
      <c r="L27" s="103">
        <v>0</v>
      </c>
      <c r="M27" s="103">
        <v>0</v>
      </c>
      <c r="N27" s="103">
        <v>0</v>
      </c>
      <c r="O27" s="147">
        <v>0</v>
      </c>
      <c r="P27" s="147">
        <v>0</v>
      </c>
      <c r="Q27" s="147">
        <v>0</v>
      </c>
      <c r="R27" s="147">
        <v>0</v>
      </c>
      <c r="S27" s="3">
        <f t="shared" si="0"/>
        <v>0</v>
      </c>
    </row>
    <row r="28" spans="1:19" ht="15.75" thickBot="1" x14ac:dyDescent="0.3">
      <c r="A28" s="14"/>
      <c r="B28" s="14" t="s">
        <v>34</v>
      </c>
      <c r="C28" s="20" t="s">
        <v>35</v>
      </c>
      <c r="D28" s="21"/>
      <c r="E28" s="113">
        <v>4412400</v>
      </c>
      <c r="F28" s="34"/>
      <c r="G28" s="114">
        <v>317000</v>
      </c>
      <c r="H28" s="114">
        <v>352400</v>
      </c>
      <c r="I28" s="115">
        <v>322700</v>
      </c>
      <c r="J28" s="114">
        <v>346700</v>
      </c>
      <c r="K28" s="114">
        <v>334700</v>
      </c>
      <c r="L28" s="114">
        <v>391240</v>
      </c>
      <c r="M28" s="114">
        <v>283160</v>
      </c>
      <c r="N28" s="114">
        <v>415220</v>
      </c>
      <c r="O28" s="113">
        <v>358580</v>
      </c>
      <c r="P28" s="113">
        <v>358500</v>
      </c>
      <c r="Q28" s="113">
        <v>358500</v>
      </c>
      <c r="R28" s="113">
        <v>358580</v>
      </c>
      <c r="S28" s="3">
        <f t="shared" si="0"/>
        <v>4197280</v>
      </c>
    </row>
    <row r="29" spans="1:19" ht="15.75" thickBot="1" x14ac:dyDescent="0.3">
      <c r="A29" s="22"/>
      <c r="B29" s="22" t="s">
        <v>36</v>
      </c>
      <c r="C29" s="23" t="s">
        <v>37</v>
      </c>
      <c r="D29" s="24"/>
      <c r="E29" s="113">
        <v>4632021</v>
      </c>
      <c r="F29" s="32"/>
      <c r="G29" s="103">
        <v>0</v>
      </c>
      <c r="H29" s="103">
        <v>0</v>
      </c>
      <c r="I29" s="115">
        <v>990449</v>
      </c>
      <c r="J29" s="116">
        <v>1485905.9199999999</v>
      </c>
      <c r="K29" s="103">
        <v>0</v>
      </c>
      <c r="L29" s="117">
        <v>0</v>
      </c>
      <c r="M29" s="114">
        <v>58216.73</v>
      </c>
      <c r="N29" s="116">
        <v>471251.35</v>
      </c>
      <c r="O29" s="129">
        <v>41422.559999999998</v>
      </c>
      <c r="P29" s="113"/>
      <c r="Q29" s="113">
        <v>22259.32</v>
      </c>
      <c r="R29" s="147">
        <v>0</v>
      </c>
      <c r="S29" s="3">
        <f t="shared" si="0"/>
        <v>3069504.88</v>
      </c>
    </row>
    <row r="30" spans="1:19" ht="15.75" thickBot="1" x14ac:dyDescent="0.3">
      <c r="A30" s="25"/>
      <c r="B30" s="25" t="s">
        <v>38</v>
      </c>
      <c r="C30" s="23" t="s">
        <v>39</v>
      </c>
      <c r="D30" s="26"/>
      <c r="E30" s="118"/>
      <c r="F30" s="118"/>
      <c r="G30" s="119"/>
      <c r="H30" s="119"/>
      <c r="I30" s="120"/>
      <c r="J30" s="116"/>
      <c r="K30" s="120"/>
      <c r="L30" s="116"/>
      <c r="M30" s="120"/>
      <c r="N30" s="120"/>
      <c r="O30" s="129"/>
      <c r="P30" s="129"/>
      <c r="Q30" s="129"/>
      <c r="R30" s="129"/>
      <c r="S30" s="3">
        <f t="shared" si="0"/>
        <v>0</v>
      </c>
    </row>
    <row r="31" spans="1:19" ht="15.75" thickBot="1" x14ac:dyDescent="0.3">
      <c r="A31" s="27"/>
      <c r="B31" s="28"/>
      <c r="C31" s="18" t="s">
        <v>40</v>
      </c>
      <c r="D31" s="29"/>
      <c r="E31" s="109">
        <v>7303241</v>
      </c>
      <c r="F31" s="121"/>
      <c r="G31" s="103">
        <v>0</v>
      </c>
      <c r="H31" s="111">
        <v>98395.94</v>
      </c>
      <c r="I31" s="111">
        <v>296904.52</v>
      </c>
      <c r="J31" s="122">
        <v>70249.47</v>
      </c>
      <c r="K31" s="123">
        <v>0</v>
      </c>
      <c r="L31" s="110">
        <v>63580.23</v>
      </c>
      <c r="M31" s="123">
        <v>0</v>
      </c>
      <c r="N31" s="111">
        <v>378683.24</v>
      </c>
      <c r="O31" s="110">
        <v>1207619.25</v>
      </c>
      <c r="P31" s="110">
        <v>143800</v>
      </c>
      <c r="Q31" s="110">
        <v>989997.8</v>
      </c>
      <c r="R31" s="110">
        <v>471577.03</v>
      </c>
      <c r="S31" s="3">
        <f t="shared" si="0"/>
        <v>3720807.4800000004</v>
      </c>
    </row>
    <row r="32" spans="1:19" ht="15.75" thickBot="1" x14ac:dyDescent="0.3">
      <c r="A32" s="22"/>
      <c r="B32" s="30" t="s">
        <v>41</v>
      </c>
      <c r="C32" s="31" t="s">
        <v>185</v>
      </c>
      <c r="D32" s="32"/>
      <c r="E32" s="118"/>
      <c r="F32" s="32"/>
      <c r="G32" s="119"/>
      <c r="H32" s="124"/>
      <c r="I32" s="125"/>
      <c r="J32" s="124"/>
      <c r="K32" s="124"/>
      <c r="L32" s="125"/>
      <c r="M32" s="124"/>
      <c r="N32" s="138"/>
      <c r="O32" s="138"/>
      <c r="P32" s="124"/>
      <c r="Q32" s="129"/>
      <c r="R32" s="129"/>
      <c r="S32" s="3">
        <f t="shared" si="0"/>
        <v>0</v>
      </c>
    </row>
    <row r="33" spans="1:19" ht="15.75" thickBot="1" x14ac:dyDescent="0.3">
      <c r="A33" s="12"/>
      <c r="B33" s="30"/>
      <c r="C33" s="31" t="s">
        <v>186</v>
      </c>
      <c r="D33" s="32"/>
      <c r="E33" s="109">
        <v>1495000</v>
      </c>
      <c r="F33" s="32"/>
      <c r="G33" s="103">
        <v>0</v>
      </c>
      <c r="H33" s="111">
        <v>95000</v>
      </c>
      <c r="I33" s="111">
        <v>81791.7</v>
      </c>
      <c r="J33" s="103">
        <v>0</v>
      </c>
      <c r="K33" s="103">
        <v>0</v>
      </c>
      <c r="L33" s="123">
        <v>0</v>
      </c>
      <c r="M33" s="110">
        <v>135110</v>
      </c>
      <c r="N33" s="110">
        <v>136071.70000000001</v>
      </c>
      <c r="O33" s="110">
        <v>47026.6</v>
      </c>
      <c r="P33" s="103">
        <v>0</v>
      </c>
      <c r="Q33" s="110">
        <v>100473.4</v>
      </c>
      <c r="R33" s="110">
        <v>79431.7</v>
      </c>
      <c r="S33" s="3">
        <f t="shared" si="0"/>
        <v>674905.1</v>
      </c>
    </row>
    <row r="34" spans="1:19" ht="15.75" thickBot="1" x14ac:dyDescent="0.3">
      <c r="A34" s="14"/>
      <c r="B34" s="22" t="s">
        <v>42</v>
      </c>
      <c r="C34" s="23" t="s">
        <v>43</v>
      </c>
      <c r="D34" s="24"/>
      <c r="E34" s="127">
        <v>800000</v>
      </c>
      <c r="F34" s="24"/>
      <c r="G34" s="116"/>
      <c r="H34" s="112">
        <v>12980</v>
      </c>
      <c r="I34" s="120">
        <v>130980</v>
      </c>
      <c r="J34" s="103">
        <v>0</v>
      </c>
      <c r="K34" s="103">
        <v>0</v>
      </c>
      <c r="L34" s="114">
        <v>155052</v>
      </c>
      <c r="M34" s="112"/>
      <c r="N34" s="116">
        <v>-155052</v>
      </c>
      <c r="O34" s="112">
        <v>440800.8</v>
      </c>
      <c r="P34" s="116">
        <v>155052</v>
      </c>
      <c r="Q34" s="112">
        <v>71419.5</v>
      </c>
      <c r="R34" s="116">
        <v>717625</v>
      </c>
      <c r="S34" s="3">
        <f t="shared" si="0"/>
        <v>1528857.3</v>
      </c>
    </row>
    <row r="35" spans="1:19" ht="15.75" thickBot="1" x14ac:dyDescent="0.3">
      <c r="A35" s="10" t="s">
        <v>44</v>
      </c>
      <c r="B35" s="15"/>
      <c r="C35" s="217" t="s">
        <v>45</v>
      </c>
      <c r="D35" s="218"/>
      <c r="E35" s="92">
        <v>34850758</v>
      </c>
      <c r="F35" s="93" t="s">
        <v>13</v>
      </c>
      <c r="G35" s="128">
        <v>0</v>
      </c>
      <c r="H35" s="186">
        <v>1132575.8999999999</v>
      </c>
      <c r="I35" s="128">
        <v>5155776.45</v>
      </c>
      <c r="J35" s="128">
        <v>1904276.24</v>
      </c>
      <c r="K35" s="128">
        <v>583424.07000000007</v>
      </c>
      <c r="L35" s="128">
        <v>8189040.4399999995</v>
      </c>
      <c r="M35" s="128">
        <f>+M47</f>
        <v>151040</v>
      </c>
      <c r="N35" s="128">
        <f>+N44</f>
        <v>3750000</v>
      </c>
      <c r="O35" s="128">
        <f>+O36+O37+O38+O39+O40+O42+O44+O47</f>
        <v>4209872.55</v>
      </c>
      <c r="P35" s="128"/>
      <c r="Q35" s="128">
        <f>+Q37+Q38+Q40+Q44+Q47</f>
        <v>4637047.8</v>
      </c>
      <c r="R35" s="128">
        <f>+R36+R37+R38+R40+R42+R44+R47</f>
        <v>2904963.64</v>
      </c>
      <c r="S35" s="3">
        <f t="shared" si="0"/>
        <v>32618017.089999996</v>
      </c>
    </row>
    <row r="36" spans="1:19" ht="15.75" thickBot="1" x14ac:dyDescent="0.3">
      <c r="A36" s="12"/>
      <c r="B36" s="12" t="s">
        <v>46</v>
      </c>
      <c r="C36" s="18" t="s">
        <v>47</v>
      </c>
      <c r="D36" s="29"/>
      <c r="E36" s="109">
        <v>3300000</v>
      </c>
      <c r="F36" s="29"/>
      <c r="G36" s="103">
        <v>0</v>
      </c>
      <c r="H36" s="114">
        <v>1534</v>
      </c>
      <c r="I36" s="120">
        <v>324271.40000000002</v>
      </c>
      <c r="J36" s="110">
        <v>108029.72</v>
      </c>
      <c r="K36" s="123">
        <v>0</v>
      </c>
      <c r="L36" s="114">
        <v>900726.37</v>
      </c>
      <c r="M36" s="103">
        <v>0</v>
      </c>
      <c r="N36" s="103">
        <v>0</v>
      </c>
      <c r="O36" s="110">
        <v>332679.09000000003</v>
      </c>
      <c r="P36" s="147">
        <v>0</v>
      </c>
      <c r="Q36" s="147">
        <v>0</v>
      </c>
      <c r="R36" s="116">
        <v>499217.11</v>
      </c>
      <c r="S36" s="3">
        <f t="shared" si="0"/>
        <v>2166457.69</v>
      </c>
    </row>
    <row r="37" spans="1:19" ht="15.75" thickBot="1" x14ac:dyDescent="0.3">
      <c r="A37" s="12"/>
      <c r="B37" s="12" t="s">
        <v>48</v>
      </c>
      <c r="C37" s="18" t="s">
        <v>49</v>
      </c>
      <c r="D37" s="29"/>
      <c r="E37" s="113">
        <v>1250000</v>
      </c>
      <c r="F37" s="29"/>
      <c r="G37" s="103">
        <v>0</v>
      </c>
      <c r="H37" s="145">
        <v>0</v>
      </c>
      <c r="I37" s="120">
        <v>452187.45</v>
      </c>
      <c r="J37" s="114"/>
      <c r="K37" s="115">
        <v>150858</v>
      </c>
      <c r="L37" s="114">
        <v>386639.35</v>
      </c>
      <c r="M37" s="103">
        <v>0</v>
      </c>
      <c r="N37" s="103">
        <v>0</v>
      </c>
      <c r="O37" s="114">
        <v>35553.82</v>
      </c>
      <c r="P37" s="147">
        <v>0</v>
      </c>
      <c r="Q37" s="129">
        <v>127440</v>
      </c>
      <c r="R37" s="113">
        <v>142527.76999999999</v>
      </c>
      <c r="S37" s="3">
        <f t="shared" si="0"/>
        <v>1295206.3899999999</v>
      </c>
    </row>
    <row r="38" spans="1:19" ht="15.75" thickBot="1" x14ac:dyDescent="0.3">
      <c r="A38" s="12"/>
      <c r="B38" s="33" t="s">
        <v>50</v>
      </c>
      <c r="C38" s="31" t="s">
        <v>51</v>
      </c>
      <c r="D38" s="32"/>
      <c r="E38" s="113">
        <v>1197000</v>
      </c>
      <c r="F38" s="32"/>
      <c r="G38" s="103">
        <v>0</v>
      </c>
      <c r="H38" s="103">
        <v>0</v>
      </c>
      <c r="I38" s="114">
        <v>112884.7</v>
      </c>
      <c r="J38" s="114">
        <v>106707.4</v>
      </c>
      <c r="K38" s="103">
        <v>0</v>
      </c>
      <c r="L38" s="103">
        <v>0</v>
      </c>
      <c r="M38" s="103">
        <v>0</v>
      </c>
      <c r="N38" s="103">
        <v>0</v>
      </c>
      <c r="O38" s="114">
        <v>107781.2</v>
      </c>
      <c r="P38" s="145">
        <v>0</v>
      </c>
      <c r="Q38" s="129">
        <v>133269.20000000001</v>
      </c>
      <c r="R38" s="113">
        <v>221368</v>
      </c>
      <c r="S38" s="3">
        <f t="shared" si="0"/>
        <v>682010.5</v>
      </c>
    </row>
    <row r="39" spans="1:19" ht="15.75" thickBot="1" x14ac:dyDescent="0.3">
      <c r="A39" s="27"/>
      <c r="B39" s="14" t="s">
        <v>52</v>
      </c>
      <c r="C39" s="20" t="s">
        <v>53</v>
      </c>
      <c r="D39" s="34"/>
      <c r="E39" s="113">
        <v>50000</v>
      </c>
      <c r="F39" s="34"/>
      <c r="G39" s="103">
        <v>0</v>
      </c>
      <c r="H39" s="103">
        <v>0</v>
      </c>
      <c r="I39" s="145">
        <v>0</v>
      </c>
      <c r="J39" s="103">
        <v>0</v>
      </c>
      <c r="K39" s="123">
        <v>0</v>
      </c>
      <c r="L39" s="103">
        <v>0</v>
      </c>
      <c r="M39" s="103">
        <v>0</v>
      </c>
      <c r="N39" s="103">
        <v>0</v>
      </c>
      <c r="O39" s="103">
        <v>0</v>
      </c>
      <c r="P39" s="103">
        <v>0</v>
      </c>
      <c r="Q39" s="147">
        <v>0</v>
      </c>
      <c r="R39" s="147">
        <v>0</v>
      </c>
      <c r="S39" s="3">
        <f t="shared" si="0"/>
        <v>0</v>
      </c>
    </row>
    <row r="40" spans="1:19" ht="15.75" thickBot="1" x14ac:dyDescent="0.3">
      <c r="A40" s="33"/>
      <c r="B40" s="33" t="s">
        <v>54</v>
      </c>
      <c r="C40" s="31" t="s">
        <v>55</v>
      </c>
      <c r="D40" s="32"/>
      <c r="E40" s="113">
        <v>2300000</v>
      </c>
      <c r="F40" s="32"/>
      <c r="G40" s="103">
        <v>0</v>
      </c>
      <c r="H40" s="116">
        <v>1060000</v>
      </c>
      <c r="I40" s="120">
        <v>82411.199999999997</v>
      </c>
      <c r="J40" s="116">
        <v>198979.36</v>
      </c>
      <c r="K40" s="115">
        <v>16115</v>
      </c>
      <c r="L40" s="114">
        <v>1056773.8500000001</v>
      </c>
      <c r="M40" s="103">
        <v>0</v>
      </c>
      <c r="N40" s="103">
        <v>0</v>
      </c>
      <c r="O40" s="145" t="s">
        <v>191</v>
      </c>
      <c r="P40" s="147">
        <v>0</v>
      </c>
      <c r="Q40" s="129">
        <v>8496</v>
      </c>
      <c r="R40" s="129">
        <v>294266.03999999998</v>
      </c>
      <c r="S40" s="3">
        <f t="shared" si="0"/>
        <v>3546196.73</v>
      </c>
    </row>
    <row r="41" spans="1:19" ht="15.75" thickBot="1" x14ac:dyDescent="0.3">
      <c r="A41" s="25"/>
      <c r="B41" s="25" t="s">
        <v>56</v>
      </c>
      <c r="C41" s="23" t="s">
        <v>57</v>
      </c>
      <c r="D41" s="26"/>
      <c r="E41" s="129"/>
      <c r="F41" s="26"/>
      <c r="G41" s="124"/>
      <c r="H41" s="119"/>
      <c r="I41" s="119"/>
      <c r="J41" s="124"/>
      <c r="K41" s="119"/>
      <c r="L41" s="124"/>
      <c r="M41" s="124"/>
      <c r="N41" s="124"/>
      <c r="O41" s="119"/>
      <c r="P41" s="119"/>
      <c r="Q41" s="119"/>
      <c r="R41" s="124"/>
      <c r="S41" s="3">
        <f t="shared" si="0"/>
        <v>0</v>
      </c>
    </row>
    <row r="42" spans="1:19" ht="15.75" thickBot="1" x14ac:dyDescent="0.3">
      <c r="A42" s="27"/>
      <c r="B42" s="27"/>
      <c r="C42" s="31" t="s">
        <v>58</v>
      </c>
      <c r="D42" s="32"/>
      <c r="E42" s="130">
        <v>5200000</v>
      </c>
      <c r="F42" s="32"/>
      <c r="G42" s="103">
        <v>0</v>
      </c>
      <c r="H42" s="103">
        <v>0</v>
      </c>
      <c r="I42" s="103">
        <v>0</v>
      </c>
      <c r="J42" s="122">
        <v>1395840.66</v>
      </c>
      <c r="K42" s="111">
        <v>66277</v>
      </c>
      <c r="L42" s="110">
        <v>1166681.8500000001</v>
      </c>
      <c r="M42" s="103">
        <v>0</v>
      </c>
      <c r="N42" s="103">
        <v>0</v>
      </c>
      <c r="O42" s="112">
        <v>1776240.56</v>
      </c>
      <c r="P42" s="144">
        <v>0</v>
      </c>
      <c r="Q42" s="144">
        <v>0</v>
      </c>
      <c r="R42" s="109">
        <v>1149277.19</v>
      </c>
      <c r="S42" s="3">
        <f t="shared" si="0"/>
        <v>5554317.2599999998</v>
      </c>
    </row>
    <row r="43" spans="1:19" ht="15.75" thickBot="1" x14ac:dyDescent="0.3">
      <c r="A43" s="25"/>
      <c r="B43" s="25" t="s">
        <v>59</v>
      </c>
      <c r="C43" s="23" t="s">
        <v>60</v>
      </c>
      <c r="D43" s="26"/>
      <c r="E43" s="131">
        <v>18330000</v>
      </c>
      <c r="F43" s="23"/>
      <c r="G43" s="119"/>
      <c r="H43" s="124"/>
      <c r="I43" s="112"/>
      <c r="J43" s="116"/>
      <c r="K43" s="116"/>
      <c r="L43" s="116"/>
      <c r="M43" s="116"/>
      <c r="N43" s="116"/>
      <c r="O43" s="120"/>
      <c r="P43" s="120"/>
      <c r="Q43" s="116"/>
      <c r="R43" s="122"/>
      <c r="S43" s="3">
        <f t="shared" si="0"/>
        <v>0</v>
      </c>
    </row>
    <row r="44" spans="1:19" ht="15.75" thickBot="1" x14ac:dyDescent="0.3">
      <c r="A44" s="28"/>
      <c r="B44" s="28"/>
      <c r="C44" s="18" t="s">
        <v>61</v>
      </c>
      <c r="D44" s="29"/>
      <c r="E44" s="132"/>
      <c r="F44" s="18"/>
      <c r="G44" s="103">
        <v>0</v>
      </c>
      <c r="H44" s="103">
        <v>0</v>
      </c>
      <c r="I44" s="112">
        <v>4035431.38</v>
      </c>
      <c r="J44" s="103">
        <v>0</v>
      </c>
      <c r="K44" s="110">
        <v>1415</v>
      </c>
      <c r="L44" s="110">
        <v>3750000</v>
      </c>
      <c r="M44" s="103">
        <v>0</v>
      </c>
      <c r="N44" s="110">
        <v>3750000</v>
      </c>
      <c r="O44" s="111">
        <v>675041.34</v>
      </c>
      <c r="P44" s="123">
        <v>0</v>
      </c>
      <c r="Q44" s="110">
        <v>4149784</v>
      </c>
      <c r="R44" s="110">
        <v>133989.35</v>
      </c>
      <c r="S44" s="3">
        <f t="shared" si="0"/>
        <v>16495661.07</v>
      </c>
    </row>
    <row r="45" spans="1:19" ht="15.75" thickBot="1" x14ac:dyDescent="0.3">
      <c r="A45" s="27"/>
      <c r="B45" s="27" t="s">
        <v>62</v>
      </c>
      <c r="C45" s="31" t="s">
        <v>63</v>
      </c>
      <c r="D45" s="32"/>
      <c r="E45" s="130"/>
      <c r="F45" s="32"/>
      <c r="G45" s="133"/>
      <c r="H45" s="122"/>
      <c r="I45" s="120"/>
      <c r="J45" s="116"/>
      <c r="K45" s="116"/>
      <c r="L45" s="116"/>
      <c r="M45" s="116"/>
      <c r="N45" s="116"/>
      <c r="O45" s="116"/>
      <c r="P45" s="122"/>
      <c r="Q45" s="122"/>
      <c r="R45" s="116"/>
      <c r="S45" s="3">
        <f t="shared" si="0"/>
        <v>0</v>
      </c>
    </row>
    <row r="46" spans="1:19" ht="15.75" thickBot="1" x14ac:dyDescent="0.3">
      <c r="A46" s="28"/>
      <c r="B46" s="28"/>
      <c r="C46" s="18" t="s">
        <v>64</v>
      </c>
      <c r="D46" s="29"/>
      <c r="E46" s="103">
        <v>0</v>
      </c>
      <c r="F46" s="29"/>
      <c r="G46" s="103">
        <v>0</v>
      </c>
      <c r="H46" s="103">
        <v>0</v>
      </c>
      <c r="I46" s="103">
        <v>0</v>
      </c>
      <c r="J46" s="103">
        <v>0</v>
      </c>
      <c r="K46" s="103">
        <v>0</v>
      </c>
      <c r="L46" s="103">
        <v>0</v>
      </c>
      <c r="M46" s="103">
        <v>0</v>
      </c>
      <c r="N46" s="103">
        <v>0</v>
      </c>
      <c r="O46" s="103">
        <v>0</v>
      </c>
      <c r="P46" s="103">
        <v>0</v>
      </c>
      <c r="Q46" s="103">
        <v>0</v>
      </c>
      <c r="R46" s="147">
        <v>0</v>
      </c>
      <c r="S46" s="3">
        <f t="shared" si="0"/>
        <v>0</v>
      </c>
    </row>
    <row r="47" spans="1:19" ht="15.75" thickBot="1" x14ac:dyDescent="0.3">
      <c r="A47" s="12"/>
      <c r="B47" s="12" t="s">
        <v>65</v>
      </c>
      <c r="C47" s="18" t="s">
        <v>66</v>
      </c>
      <c r="D47" s="19"/>
      <c r="E47" s="129">
        <v>3223758</v>
      </c>
      <c r="F47" s="29"/>
      <c r="G47" s="124"/>
      <c r="H47" s="112">
        <v>71041.899999999994</v>
      </c>
      <c r="I47" s="112">
        <v>148590.32</v>
      </c>
      <c r="J47" s="122">
        <v>94719.1</v>
      </c>
      <c r="K47" s="112">
        <v>348759.07</v>
      </c>
      <c r="L47" s="116">
        <v>928219.02</v>
      </c>
      <c r="M47" s="112">
        <v>151040</v>
      </c>
      <c r="N47" s="116"/>
      <c r="O47" s="112">
        <v>453421.26</v>
      </c>
      <c r="P47" s="147">
        <v>0</v>
      </c>
      <c r="Q47" s="116">
        <v>218058.6</v>
      </c>
      <c r="R47" s="112">
        <v>464318.18</v>
      </c>
      <c r="S47" s="3">
        <f t="shared" si="0"/>
        <v>2878167.4499999997</v>
      </c>
    </row>
    <row r="48" spans="1:19" ht="15.75" thickBot="1" x14ac:dyDescent="0.3">
      <c r="A48" s="10" t="s">
        <v>67</v>
      </c>
      <c r="B48" s="35"/>
      <c r="C48" s="36" t="s">
        <v>68</v>
      </c>
      <c r="D48" s="37"/>
      <c r="E48" s="134">
        <v>800000</v>
      </c>
      <c r="F48" s="135" t="s">
        <v>13</v>
      </c>
      <c r="G48" s="136"/>
      <c r="H48" s="136"/>
      <c r="I48" s="136"/>
      <c r="J48" s="136"/>
      <c r="K48" s="136"/>
      <c r="L48" s="136"/>
      <c r="M48" s="136"/>
      <c r="N48" s="136"/>
      <c r="O48" s="136">
        <f>+O54</f>
        <v>797000</v>
      </c>
      <c r="P48" s="136"/>
      <c r="Q48" s="136"/>
      <c r="R48" s="136"/>
      <c r="S48" s="3">
        <f t="shared" si="0"/>
        <v>797000</v>
      </c>
    </row>
    <row r="49" spans="1:19" ht="15.75" thickBot="1" x14ac:dyDescent="0.3">
      <c r="A49" s="33"/>
      <c r="B49" s="33" t="s">
        <v>69</v>
      </c>
      <c r="C49" s="31" t="s">
        <v>81</v>
      </c>
      <c r="D49" s="32"/>
      <c r="E49" s="137">
        <v>800000</v>
      </c>
      <c r="F49" s="31"/>
      <c r="G49" s="125"/>
      <c r="H49" s="125"/>
      <c r="I49" s="138"/>
      <c r="J49" s="126"/>
      <c r="K49" s="125"/>
      <c r="L49" s="159"/>
      <c r="M49" s="138"/>
      <c r="N49" s="125"/>
      <c r="O49" s="125"/>
      <c r="P49" s="125"/>
      <c r="Q49" s="138"/>
      <c r="R49" s="138"/>
      <c r="S49" s="3">
        <f t="shared" si="0"/>
        <v>0</v>
      </c>
    </row>
    <row r="50" spans="1:19" ht="15.75" thickBot="1" x14ac:dyDescent="0.3">
      <c r="A50" s="27"/>
      <c r="B50" s="33"/>
      <c r="C50" s="31" t="s">
        <v>88</v>
      </c>
      <c r="D50" s="32"/>
      <c r="E50" s="132"/>
      <c r="F50" s="18"/>
      <c r="G50" s="103">
        <v>0</v>
      </c>
      <c r="H50" s="103">
        <v>0</v>
      </c>
      <c r="I50" s="103">
        <v>0</v>
      </c>
      <c r="J50" s="103">
        <v>0</v>
      </c>
      <c r="K50" s="103">
        <v>0</v>
      </c>
      <c r="L50" s="103">
        <v>0</v>
      </c>
      <c r="M50" s="103">
        <v>0</v>
      </c>
      <c r="N50" s="123">
        <v>0</v>
      </c>
      <c r="O50" s="144">
        <v>0</v>
      </c>
      <c r="P50" s="144">
        <v>0</v>
      </c>
      <c r="Q50" s="117">
        <v>0</v>
      </c>
      <c r="R50" s="147">
        <v>0</v>
      </c>
      <c r="S50" s="3">
        <f t="shared" si="0"/>
        <v>0</v>
      </c>
    </row>
    <row r="51" spans="1:19" ht="15.75" thickBot="1" x14ac:dyDescent="0.3">
      <c r="A51" s="25"/>
      <c r="B51" s="22" t="s">
        <v>70</v>
      </c>
      <c r="C51" s="23" t="s">
        <v>71</v>
      </c>
      <c r="D51" s="26"/>
      <c r="E51" s="139"/>
      <c r="F51" s="32"/>
      <c r="G51" s="122"/>
      <c r="H51" s="112"/>
      <c r="I51" s="133"/>
      <c r="J51" s="116"/>
      <c r="K51" s="122"/>
      <c r="L51" s="122"/>
      <c r="M51" s="122"/>
      <c r="N51" s="120"/>
      <c r="O51" s="120"/>
      <c r="P51" s="120"/>
      <c r="Q51" s="116"/>
      <c r="R51" s="116"/>
      <c r="S51" s="3">
        <f t="shared" si="0"/>
        <v>0</v>
      </c>
    </row>
    <row r="52" spans="1:19" ht="15.75" thickBot="1" x14ac:dyDescent="0.3">
      <c r="A52" s="27"/>
      <c r="B52" s="33"/>
      <c r="C52" s="18" t="s">
        <v>72</v>
      </c>
      <c r="D52" s="29"/>
      <c r="E52" s="103">
        <v>0</v>
      </c>
      <c r="F52" s="29"/>
      <c r="G52" s="103">
        <v>0</v>
      </c>
      <c r="H52" s="103">
        <v>0</v>
      </c>
      <c r="I52" s="103">
        <v>0</v>
      </c>
      <c r="J52" s="103">
        <v>0</v>
      </c>
      <c r="K52" s="103">
        <v>0</v>
      </c>
      <c r="L52" s="103">
        <v>0</v>
      </c>
      <c r="M52" s="103">
        <v>0</v>
      </c>
      <c r="N52" s="123">
        <v>0</v>
      </c>
      <c r="O52" s="123">
        <v>0</v>
      </c>
      <c r="P52" s="144">
        <v>0</v>
      </c>
      <c r="Q52" s="117">
        <v>0</v>
      </c>
      <c r="R52" s="147">
        <v>0</v>
      </c>
      <c r="S52" s="3">
        <f t="shared" si="0"/>
        <v>0</v>
      </c>
    </row>
    <row r="53" spans="1:19" ht="15.75" thickBot="1" x14ac:dyDescent="0.3">
      <c r="A53" s="25"/>
      <c r="B53" s="22" t="s">
        <v>73</v>
      </c>
      <c r="C53" s="23" t="s">
        <v>74</v>
      </c>
      <c r="D53" s="26"/>
      <c r="E53" s="118"/>
      <c r="F53" s="26"/>
      <c r="G53" s="120"/>
      <c r="H53" s="120"/>
      <c r="I53" s="133"/>
      <c r="J53" s="116"/>
      <c r="K53" s="116"/>
      <c r="L53" s="116"/>
      <c r="M53" s="116"/>
      <c r="N53" s="116"/>
      <c r="O53" s="133"/>
      <c r="P53" s="120"/>
      <c r="Q53" s="116"/>
      <c r="R53" s="116"/>
      <c r="S53" s="3">
        <f t="shared" si="0"/>
        <v>0</v>
      </c>
    </row>
    <row r="54" spans="1:19" ht="15.75" thickBot="1" x14ac:dyDescent="0.3">
      <c r="A54" s="27"/>
      <c r="B54" s="33"/>
      <c r="C54" s="18" t="s">
        <v>75</v>
      </c>
      <c r="D54" s="29"/>
      <c r="E54" s="103">
        <v>0</v>
      </c>
      <c r="F54" s="32"/>
      <c r="G54" s="103">
        <v>0</v>
      </c>
      <c r="H54" s="103">
        <v>0</v>
      </c>
      <c r="I54" s="103">
        <v>0</v>
      </c>
      <c r="J54" s="103">
        <v>0</v>
      </c>
      <c r="K54" s="103">
        <v>0</v>
      </c>
      <c r="L54" s="103">
        <v>0</v>
      </c>
      <c r="M54" s="103">
        <v>0</v>
      </c>
      <c r="N54" s="103">
        <v>0</v>
      </c>
      <c r="O54" s="112">
        <v>797000</v>
      </c>
      <c r="P54" s="144">
        <v>0</v>
      </c>
      <c r="Q54" s="117">
        <v>0</v>
      </c>
      <c r="R54" s="147">
        <v>0</v>
      </c>
      <c r="S54" s="3">
        <f t="shared" si="0"/>
        <v>797000</v>
      </c>
    </row>
    <row r="55" spans="1:19" ht="15.75" thickBot="1" x14ac:dyDescent="0.3">
      <c r="A55" s="22"/>
      <c r="B55" s="22" t="s">
        <v>76</v>
      </c>
      <c r="C55" s="23" t="s">
        <v>77</v>
      </c>
      <c r="D55" s="26"/>
      <c r="E55" s="118"/>
      <c r="F55" s="26"/>
      <c r="G55" s="120"/>
      <c r="H55" s="120"/>
      <c r="I55" s="120"/>
      <c r="J55" s="116"/>
      <c r="K55" s="116"/>
      <c r="L55" s="116"/>
      <c r="M55" s="116"/>
      <c r="N55" s="120"/>
      <c r="O55" s="120"/>
      <c r="P55" s="120"/>
      <c r="Q55" s="116"/>
      <c r="R55" s="116"/>
      <c r="S55" s="3">
        <f t="shared" si="0"/>
        <v>0</v>
      </c>
    </row>
    <row r="56" spans="1:19" ht="15.75" thickBot="1" x14ac:dyDescent="0.3">
      <c r="A56" s="33"/>
      <c r="B56" s="33"/>
      <c r="C56" s="31" t="s">
        <v>78</v>
      </c>
      <c r="D56" s="32"/>
      <c r="E56" s="103">
        <v>0</v>
      </c>
      <c r="F56" s="32"/>
      <c r="G56" s="103">
        <v>0</v>
      </c>
      <c r="H56" s="103">
        <v>0</v>
      </c>
      <c r="I56" s="103">
        <v>0</v>
      </c>
      <c r="J56" s="103">
        <v>0</v>
      </c>
      <c r="K56" s="103">
        <v>0</v>
      </c>
      <c r="L56" s="103">
        <v>0</v>
      </c>
      <c r="M56" s="103">
        <v>0</v>
      </c>
      <c r="N56" s="123">
        <v>0</v>
      </c>
      <c r="O56" s="144">
        <v>0</v>
      </c>
      <c r="P56" s="144">
        <v>0</v>
      </c>
      <c r="Q56" s="103">
        <v>0</v>
      </c>
      <c r="R56" s="147">
        <v>0</v>
      </c>
      <c r="S56" s="3">
        <f t="shared" si="0"/>
        <v>0</v>
      </c>
    </row>
    <row r="57" spans="1:19" ht="15.75" thickBot="1" x14ac:dyDescent="0.3">
      <c r="A57" s="22"/>
      <c r="B57" s="22" t="s">
        <v>79</v>
      </c>
      <c r="C57" s="23" t="s">
        <v>166</v>
      </c>
      <c r="D57" s="24"/>
      <c r="E57" s="118"/>
      <c r="F57" s="26"/>
      <c r="G57" s="119"/>
      <c r="H57" s="119"/>
      <c r="I57" s="119"/>
      <c r="J57" s="124"/>
      <c r="K57" s="124"/>
      <c r="L57" s="124"/>
      <c r="M57" s="124"/>
      <c r="N57" s="119"/>
      <c r="O57" s="119"/>
      <c r="P57" s="119"/>
      <c r="Q57" s="124"/>
      <c r="R57" s="124"/>
      <c r="S57" s="3">
        <f t="shared" si="0"/>
        <v>0</v>
      </c>
    </row>
    <row r="58" spans="1:19" ht="15.75" thickBot="1" x14ac:dyDescent="0.3">
      <c r="A58" s="33"/>
      <c r="B58" s="33"/>
      <c r="C58" s="31" t="s">
        <v>165</v>
      </c>
      <c r="D58" s="38"/>
      <c r="E58" s="103">
        <v>0</v>
      </c>
      <c r="F58" s="32"/>
      <c r="G58" s="103">
        <v>0</v>
      </c>
      <c r="H58" s="103">
        <v>0</v>
      </c>
      <c r="I58" s="103">
        <v>0</v>
      </c>
      <c r="J58" s="103">
        <v>0</v>
      </c>
      <c r="K58" s="103">
        <v>0</v>
      </c>
      <c r="L58" s="103">
        <v>0</v>
      </c>
      <c r="M58" s="103">
        <v>0</v>
      </c>
      <c r="N58" s="123">
        <v>0</v>
      </c>
      <c r="O58" s="144">
        <v>0</v>
      </c>
      <c r="P58" s="144">
        <v>0</v>
      </c>
      <c r="Q58" s="117">
        <v>0</v>
      </c>
      <c r="R58" s="147">
        <v>0</v>
      </c>
      <c r="S58" s="3">
        <f t="shared" si="0"/>
        <v>0</v>
      </c>
    </row>
    <row r="59" spans="1:19" ht="15.75" thickBot="1" x14ac:dyDescent="0.3">
      <c r="A59" s="25"/>
      <c r="B59" s="25" t="s">
        <v>80</v>
      </c>
      <c r="C59" s="23" t="s">
        <v>81</v>
      </c>
      <c r="D59" s="26"/>
      <c r="E59" s="118"/>
      <c r="F59" s="26"/>
      <c r="G59" s="119"/>
      <c r="H59" s="119"/>
      <c r="I59" s="119"/>
      <c r="J59" s="124"/>
      <c r="K59" s="124"/>
      <c r="L59" s="124"/>
      <c r="M59" s="124"/>
      <c r="N59" s="119"/>
      <c r="O59" s="119"/>
      <c r="P59" s="119"/>
      <c r="Q59" s="124"/>
      <c r="R59" s="124"/>
      <c r="S59" s="3">
        <f t="shared" si="0"/>
        <v>0</v>
      </c>
    </row>
    <row r="60" spans="1:19" ht="15.75" thickBot="1" x14ac:dyDescent="0.3">
      <c r="A60" s="27"/>
      <c r="B60" s="27"/>
      <c r="C60" s="18" t="s">
        <v>82</v>
      </c>
      <c r="D60" s="29"/>
      <c r="E60" s="103">
        <v>0</v>
      </c>
      <c r="F60" s="32"/>
      <c r="G60" s="103">
        <v>0</v>
      </c>
      <c r="H60" s="103">
        <v>0</v>
      </c>
      <c r="I60" s="103">
        <v>0</v>
      </c>
      <c r="J60" s="103">
        <v>0</v>
      </c>
      <c r="K60" s="103">
        <v>0</v>
      </c>
      <c r="L60" s="103">
        <v>0</v>
      </c>
      <c r="M60" s="103">
        <v>0</v>
      </c>
      <c r="N60" s="123">
        <v>0</v>
      </c>
      <c r="O60" s="144">
        <v>0</v>
      </c>
      <c r="P60" s="144">
        <v>0</v>
      </c>
      <c r="Q60" s="117">
        <v>0</v>
      </c>
      <c r="R60" s="147">
        <v>0</v>
      </c>
      <c r="S60" s="3">
        <f t="shared" si="0"/>
        <v>0</v>
      </c>
    </row>
    <row r="61" spans="1:19" ht="15.75" thickBot="1" x14ac:dyDescent="0.3">
      <c r="A61" s="25"/>
      <c r="B61" s="22" t="s">
        <v>83</v>
      </c>
      <c r="C61" s="26" t="s">
        <v>81</v>
      </c>
      <c r="D61" s="26"/>
      <c r="E61" s="118"/>
      <c r="F61" s="118"/>
      <c r="G61" s="119"/>
      <c r="H61" s="119"/>
      <c r="I61" s="119"/>
      <c r="J61" s="124"/>
      <c r="K61" s="126"/>
      <c r="L61" s="124"/>
      <c r="M61" s="124"/>
      <c r="N61" s="126"/>
      <c r="O61" s="119"/>
      <c r="P61" s="119"/>
      <c r="Q61" s="124"/>
      <c r="R61" s="126"/>
      <c r="S61" s="3">
        <f t="shared" si="0"/>
        <v>0</v>
      </c>
    </row>
    <row r="62" spans="1:19" ht="15.75" thickBot="1" x14ac:dyDescent="0.3">
      <c r="A62" s="27"/>
      <c r="B62" s="33"/>
      <c r="C62" s="32" t="s">
        <v>82</v>
      </c>
      <c r="D62" s="32"/>
      <c r="E62" s="103">
        <v>0</v>
      </c>
      <c r="F62" s="139"/>
      <c r="G62" s="103">
        <v>0</v>
      </c>
      <c r="H62" s="103">
        <v>0</v>
      </c>
      <c r="I62" s="103">
        <v>0</v>
      </c>
      <c r="J62" s="103">
        <v>0</v>
      </c>
      <c r="K62" s="123">
        <v>0</v>
      </c>
      <c r="L62" s="103">
        <v>0</v>
      </c>
      <c r="M62" s="103">
        <v>0</v>
      </c>
      <c r="N62" s="123">
        <v>0</v>
      </c>
      <c r="O62" s="144">
        <v>0</v>
      </c>
      <c r="P62" s="144">
        <v>0</v>
      </c>
      <c r="Q62" s="117">
        <v>0</v>
      </c>
      <c r="R62" s="147">
        <v>0</v>
      </c>
      <c r="S62" s="3">
        <f t="shared" si="0"/>
        <v>0</v>
      </c>
    </row>
    <row r="63" spans="1:19" ht="15.75" thickBot="1" x14ac:dyDescent="0.3">
      <c r="A63" s="10" t="s">
        <v>84</v>
      </c>
      <c r="B63" s="15"/>
      <c r="C63" s="193" t="s">
        <v>85</v>
      </c>
      <c r="D63" s="194"/>
      <c r="E63" s="140"/>
      <c r="F63" s="135" t="s">
        <v>13</v>
      </c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3">
        <f t="shared" si="0"/>
        <v>0</v>
      </c>
    </row>
    <row r="64" spans="1:19" ht="15.75" thickBot="1" x14ac:dyDescent="0.3">
      <c r="A64" s="33"/>
      <c r="B64" s="33" t="s">
        <v>86</v>
      </c>
      <c r="C64" s="31" t="s">
        <v>87</v>
      </c>
      <c r="D64" s="38"/>
      <c r="E64" s="32"/>
      <c r="F64" s="139"/>
      <c r="G64" s="125"/>
      <c r="H64" s="125"/>
      <c r="I64" s="125"/>
      <c r="J64" s="138"/>
      <c r="K64" s="138"/>
      <c r="L64" s="138"/>
      <c r="M64" s="138"/>
      <c r="N64" s="125"/>
      <c r="O64" s="125"/>
      <c r="P64" s="125"/>
      <c r="Q64" s="138"/>
      <c r="R64" s="138"/>
      <c r="S64" s="3">
        <f t="shared" si="0"/>
        <v>0</v>
      </c>
    </row>
    <row r="65" spans="1:19" ht="15.75" thickBot="1" x14ac:dyDescent="0.3">
      <c r="A65" s="33"/>
      <c r="B65" s="33"/>
      <c r="C65" s="18" t="s">
        <v>88</v>
      </c>
      <c r="D65" s="19"/>
      <c r="E65" s="123">
        <v>0</v>
      </c>
      <c r="F65" s="121"/>
      <c r="G65" s="103">
        <v>0</v>
      </c>
      <c r="H65" s="103">
        <v>0</v>
      </c>
      <c r="I65" s="103">
        <v>0</v>
      </c>
      <c r="J65" s="103">
        <v>0</v>
      </c>
      <c r="K65" s="103">
        <v>0</v>
      </c>
      <c r="L65" s="103">
        <v>0</v>
      </c>
      <c r="M65" s="103">
        <v>0</v>
      </c>
      <c r="N65" s="123">
        <v>0</v>
      </c>
      <c r="O65" s="144">
        <v>0</v>
      </c>
      <c r="P65" s="144">
        <v>0</v>
      </c>
      <c r="Q65" s="117">
        <v>0</v>
      </c>
      <c r="R65" s="147">
        <v>0</v>
      </c>
      <c r="S65" s="3">
        <f t="shared" si="0"/>
        <v>0</v>
      </c>
    </row>
    <row r="66" spans="1:19" ht="15.75" thickBot="1" x14ac:dyDescent="0.3">
      <c r="A66" s="25"/>
      <c r="B66" s="22" t="s">
        <v>89</v>
      </c>
      <c r="C66" s="26" t="s">
        <v>90</v>
      </c>
      <c r="D66" s="24"/>
      <c r="E66" s="26"/>
      <c r="F66" s="118"/>
      <c r="G66" s="119"/>
      <c r="H66" s="119"/>
      <c r="I66" s="119"/>
      <c r="J66" s="124"/>
      <c r="K66" s="124"/>
      <c r="L66" s="124"/>
      <c r="M66" s="124"/>
      <c r="N66" s="119"/>
      <c r="O66" s="119"/>
      <c r="P66" s="119"/>
      <c r="Q66" s="124"/>
      <c r="R66" s="124"/>
      <c r="S66" s="3">
        <f t="shared" si="0"/>
        <v>0</v>
      </c>
    </row>
    <row r="67" spans="1:19" ht="15.75" thickBot="1" x14ac:dyDescent="0.3">
      <c r="A67" s="27"/>
      <c r="B67" s="33"/>
      <c r="C67" s="32" t="s">
        <v>72</v>
      </c>
      <c r="D67" s="38"/>
      <c r="E67" s="123">
        <v>0</v>
      </c>
      <c r="F67" s="121"/>
      <c r="G67" s="103">
        <v>0</v>
      </c>
      <c r="H67" s="103">
        <v>0</v>
      </c>
      <c r="I67" s="103">
        <v>0</v>
      </c>
      <c r="J67" s="103">
        <v>0</v>
      </c>
      <c r="K67" s="103">
        <v>0</v>
      </c>
      <c r="L67" s="103">
        <v>0</v>
      </c>
      <c r="M67" s="103">
        <v>0</v>
      </c>
      <c r="N67" s="123">
        <v>0</v>
      </c>
      <c r="O67" s="123">
        <v>0</v>
      </c>
      <c r="P67" s="123">
        <v>0</v>
      </c>
      <c r="Q67" s="103">
        <v>0</v>
      </c>
      <c r="R67" s="147">
        <v>0</v>
      </c>
      <c r="S67" s="3">
        <f t="shared" si="0"/>
        <v>0</v>
      </c>
    </row>
    <row r="68" spans="1:19" ht="15.75" thickBot="1" x14ac:dyDescent="0.3">
      <c r="A68" s="22"/>
      <c r="B68" s="22" t="s">
        <v>91</v>
      </c>
      <c r="C68" s="23" t="s">
        <v>90</v>
      </c>
      <c r="D68" s="24"/>
      <c r="E68" s="26"/>
      <c r="F68" s="118"/>
      <c r="G68" s="119"/>
      <c r="H68" s="119"/>
      <c r="I68" s="119"/>
      <c r="J68" s="124"/>
      <c r="K68" s="124"/>
      <c r="L68" s="124"/>
      <c r="M68" s="124"/>
      <c r="N68" s="124"/>
      <c r="O68" s="138"/>
      <c r="P68" s="138"/>
      <c r="Q68" s="138"/>
      <c r="R68" s="158"/>
      <c r="S68" s="3">
        <f t="shared" si="0"/>
        <v>0</v>
      </c>
    </row>
    <row r="69" spans="1:19" ht="15.75" thickBot="1" x14ac:dyDescent="0.3">
      <c r="A69" s="12"/>
      <c r="B69" s="12"/>
      <c r="C69" s="18" t="s">
        <v>92</v>
      </c>
      <c r="D69" s="19"/>
      <c r="E69" s="123">
        <v>0</v>
      </c>
      <c r="F69" s="121"/>
      <c r="G69" s="103">
        <v>0</v>
      </c>
      <c r="H69" s="103">
        <v>0</v>
      </c>
      <c r="I69" s="103">
        <v>0</v>
      </c>
      <c r="J69" s="103">
        <v>0</v>
      </c>
      <c r="K69" s="103">
        <v>0</v>
      </c>
      <c r="L69" s="103">
        <v>0</v>
      </c>
      <c r="M69" s="147">
        <v>0</v>
      </c>
      <c r="N69" s="147">
        <v>0</v>
      </c>
      <c r="O69" s="147">
        <v>0</v>
      </c>
      <c r="P69" s="147">
        <v>0</v>
      </c>
      <c r="Q69" s="147">
        <v>0</v>
      </c>
      <c r="R69" s="147">
        <v>0</v>
      </c>
      <c r="S69" s="3">
        <f t="shared" si="0"/>
        <v>0</v>
      </c>
    </row>
    <row r="70" spans="1:19" ht="15.75" thickBot="1" x14ac:dyDescent="0.3">
      <c r="A70" s="28"/>
      <c r="B70" s="12" t="s">
        <v>93</v>
      </c>
      <c r="C70" s="23" t="s">
        <v>94</v>
      </c>
      <c r="D70" s="24"/>
      <c r="E70" s="26"/>
      <c r="F70" s="118"/>
      <c r="G70" s="119"/>
      <c r="H70" s="119"/>
      <c r="I70" s="119"/>
      <c r="J70" s="124"/>
      <c r="K70" s="124"/>
      <c r="L70" s="124"/>
      <c r="M70" s="124"/>
      <c r="N70" s="119"/>
      <c r="O70" s="119"/>
      <c r="P70" s="119"/>
      <c r="Q70" s="124"/>
      <c r="R70" s="124"/>
      <c r="S70" s="3">
        <f t="shared" si="0"/>
        <v>0</v>
      </c>
    </row>
    <row r="71" spans="1:19" ht="15.75" thickBot="1" x14ac:dyDescent="0.3">
      <c r="A71" s="27"/>
      <c r="B71" s="33"/>
      <c r="C71" s="18" t="s">
        <v>78</v>
      </c>
      <c r="D71" s="19"/>
      <c r="E71" s="123">
        <v>0</v>
      </c>
      <c r="F71" s="121"/>
      <c r="G71" s="103">
        <v>0</v>
      </c>
      <c r="H71" s="103">
        <v>0</v>
      </c>
      <c r="I71" s="103">
        <v>0</v>
      </c>
      <c r="J71" s="103">
        <v>0</v>
      </c>
      <c r="K71" s="103">
        <v>0</v>
      </c>
      <c r="L71" s="103">
        <v>0</v>
      </c>
      <c r="M71" s="103">
        <v>0</v>
      </c>
      <c r="N71" s="123">
        <v>0</v>
      </c>
      <c r="O71" s="144">
        <v>0</v>
      </c>
      <c r="P71" s="144">
        <v>0</v>
      </c>
      <c r="Q71" s="117">
        <v>0</v>
      </c>
      <c r="R71" s="103"/>
      <c r="S71" s="3">
        <f t="shared" si="0"/>
        <v>0</v>
      </c>
    </row>
    <row r="72" spans="1:19" ht="15.75" thickBot="1" x14ac:dyDescent="0.3">
      <c r="A72" s="25"/>
      <c r="B72" s="22" t="s">
        <v>95</v>
      </c>
      <c r="C72" s="26" t="s">
        <v>168</v>
      </c>
      <c r="D72" s="26"/>
      <c r="E72" s="118"/>
      <c r="F72" s="26"/>
      <c r="G72" s="119"/>
      <c r="H72" s="119"/>
      <c r="I72" s="119"/>
      <c r="J72" s="124"/>
      <c r="K72" s="124"/>
      <c r="L72" s="124"/>
      <c r="M72" s="124"/>
      <c r="N72" s="119"/>
      <c r="O72" s="119"/>
      <c r="P72" s="119"/>
      <c r="Q72" s="124"/>
      <c r="R72" s="124"/>
      <c r="S72" s="3">
        <f t="shared" si="0"/>
        <v>0</v>
      </c>
    </row>
    <row r="73" spans="1:19" ht="15.75" thickBot="1" x14ac:dyDescent="0.3">
      <c r="A73" s="27"/>
      <c r="B73" s="33"/>
      <c r="C73" s="29" t="s">
        <v>167</v>
      </c>
      <c r="D73" s="29"/>
      <c r="E73" s="103">
        <v>0</v>
      </c>
      <c r="F73" s="29"/>
      <c r="G73" s="103">
        <v>0</v>
      </c>
      <c r="H73" s="103">
        <v>0</v>
      </c>
      <c r="I73" s="103">
        <v>0</v>
      </c>
      <c r="J73" s="117">
        <v>0</v>
      </c>
      <c r="K73" s="103">
        <v>0</v>
      </c>
      <c r="L73" s="103">
        <v>0</v>
      </c>
      <c r="M73" s="103">
        <v>0</v>
      </c>
      <c r="N73" s="123">
        <v>0</v>
      </c>
      <c r="O73" s="144">
        <v>0</v>
      </c>
      <c r="P73" s="144">
        <v>0</v>
      </c>
      <c r="Q73" s="117">
        <v>0</v>
      </c>
      <c r="R73" s="147">
        <v>0</v>
      </c>
      <c r="S73" s="3">
        <f t="shared" si="0"/>
        <v>0</v>
      </c>
    </row>
    <row r="74" spans="1:19" ht="15.75" thickBot="1" x14ac:dyDescent="0.3">
      <c r="A74" s="22"/>
      <c r="B74" s="39" t="s">
        <v>96</v>
      </c>
      <c r="C74" s="26" t="s">
        <v>87</v>
      </c>
      <c r="D74" s="26"/>
      <c r="E74" s="118"/>
      <c r="F74" s="26"/>
      <c r="G74" s="119"/>
      <c r="H74" s="119"/>
      <c r="I74" s="119"/>
      <c r="J74" s="124"/>
      <c r="K74" s="124"/>
      <c r="L74" s="124"/>
      <c r="M74" s="124"/>
      <c r="N74" s="119"/>
      <c r="O74" s="119"/>
      <c r="P74" s="119"/>
      <c r="Q74" s="124"/>
      <c r="R74" s="124"/>
      <c r="S74" s="3">
        <f t="shared" si="0"/>
        <v>0</v>
      </c>
    </row>
    <row r="75" spans="1:19" ht="15.75" thickBot="1" x14ac:dyDescent="0.3">
      <c r="A75" s="33"/>
      <c r="B75" s="30"/>
      <c r="C75" s="29" t="s">
        <v>82</v>
      </c>
      <c r="D75" s="29"/>
      <c r="E75" s="103">
        <v>0</v>
      </c>
      <c r="F75" s="29"/>
      <c r="G75" s="103">
        <v>0</v>
      </c>
      <c r="H75" s="103">
        <v>0</v>
      </c>
      <c r="I75" s="123">
        <v>0</v>
      </c>
      <c r="J75" s="103">
        <v>0</v>
      </c>
      <c r="K75" s="103">
        <v>0</v>
      </c>
      <c r="L75" s="103">
        <v>0</v>
      </c>
      <c r="M75" s="103">
        <v>0</v>
      </c>
      <c r="N75" s="123">
        <v>0</v>
      </c>
      <c r="O75" s="144">
        <v>0</v>
      </c>
      <c r="P75" s="144">
        <v>0</v>
      </c>
      <c r="Q75" s="103">
        <v>0</v>
      </c>
      <c r="R75" s="147">
        <v>0</v>
      </c>
      <c r="S75" s="3">
        <f t="shared" si="0"/>
        <v>0</v>
      </c>
    </row>
    <row r="76" spans="1:19" ht="15.75" thickBot="1" x14ac:dyDescent="0.3">
      <c r="A76" s="25"/>
      <c r="B76" s="22" t="s">
        <v>97</v>
      </c>
      <c r="C76" s="26" t="s">
        <v>98</v>
      </c>
      <c r="D76" s="26"/>
      <c r="E76" s="118"/>
      <c r="F76" s="118"/>
      <c r="G76" s="119"/>
      <c r="H76" s="119"/>
      <c r="I76" s="119"/>
      <c r="J76" s="138"/>
      <c r="K76" s="126"/>
      <c r="L76" s="124"/>
      <c r="M76" s="126"/>
      <c r="N76" s="119"/>
      <c r="O76" s="119"/>
      <c r="P76" s="119"/>
      <c r="Q76" s="138"/>
      <c r="R76" s="124"/>
      <c r="S76" s="3">
        <f t="shared" si="0"/>
        <v>0</v>
      </c>
    </row>
    <row r="77" spans="1:19" ht="15.75" thickBot="1" x14ac:dyDescent="0.3">
      <c r="A77" s="28"/>
      <c r="B77" s="12"/>
      <c r="C77" s="32" t="s">
        <v>99</v>
      </c>
      <c r="D77" s="32"/>
      <c r="E77" s="142"/>
      <c r="F77" s="139"/>
      <c r="G77" s="103">
        <v>0</v>
      </c>
      <c r="H77" s="103">
        <v>0</v>
      </c>
      <c r="I77" s="103">
        <v>0</v>
      </c>
      <c r="J77" s="103">
        <v>0</v>
      </c>
      <c r="K77" s="123">
        <v>0</v>
      </c>
      <c r="L77" s="103">
        <v>0</v>
      </c>
      <c r="M77" s="123">
        <v>0</v>
      </c>
      <c r="N77" s="123">
        <v>0</v>
      </c>
      <c r="O77" s="144">
        <v>0</v>
      </c>
      <c r="P77" s="144">
        <v>0</v>
      </c>
      <c r="Q77" s="117">
        <v>0</v>
      </c>
      <c r="R77" s="147">
        <v>0</v>
      </c>
      <c r="S77" s="3">
        <f t="shared" si="0"/>
        <v>0</v>
      </c>
    </row>
    <row r="78" spans="1:19" ht="15.75" thickBot="1" x14ac:dyDescent="0.3">
      <c r="A78" s="10" t="s">
        <v>100</v>
      </c>
      <c r="B78" s="28"/>
      <c r="C78" s="40" t="s">
        <v>189</v>
      </c>
      <c r="D78" s="41"/>
      <c r="E78" s="92">
        <v>5900000</v>
      </c>
      <c r="F78" s="93" t="s">
        <v>13</v>
      </c>
      <c r="G78" s="141"/>
      <c r="H78" s="141"/>
      <c r="I78" s="143"/>
      <c r="J78" s="128">
        <v>88376.1</v>
      </c>
      <c r="K78" s="128">
        <v>1178538.8799999999</v>
      </c>
      <c r="L78" s="128">
        <v>2368631.7599999998</v>
      </c>
      <c r="M78" s="128"/>
      <c r="N78" s="128">
        <f>+N79</f>
        <v>-463617.84</v>
      </c>
      <c r="O78" s="128">
        <f>+O79+O81+O87+O89</f>
        <v>992982.91999999993</v>
      </c>
      <c r="P78" s="128">
        <f>+P87</f>
        <v>33040</v>
      </c>
      <c r="Q78" s="128">
        <f>+Q79</f>
        <v>132160</v>
      </c>
      <c r="R78" s="128">
        <f>+R79+R87+R89</f>
        <v>242428</v>
      </c>
      <c r="S78" s="3">
        <f t="shared" si="0"/>
        <v>4572539.8199999994</v>
      </c>
    </row>
    <row r="79" spans="1:19" ht="15.75" thickBot="1" x14ac:dyDescent="0.3">
      <c r="A79" s="12"/>
      <c r="B79" s="12" t="s">
        <v>101</v>
      </c>
      <c r="C79" s="31" t="s">
        <v>102</v>
      </c>
      <c r="D79" s="38"/>
      <c r="E79" s="130">
        <v>1850000</v>
      </c>
      <c r="F79" s="32"/>
      <c r="G79" s="117">
        <v>0</v>
      </c>
      <c r="H79" s="117">
        <v>0</v>
      </c>
      <c r="I79" s="117">
        <v>0</v>
      </c>
      <c r="J79" s="122">
        <v>88376.1</v>
      </c>
      <c r="K79" s="122">
        <v>1178538.8799999999</v>
      </c>
      <c r="L79" s="142"/>
      <c r="M79" s="122"/>
      <c r="N79" s="122">
        <v>-463617.84</v>
      </c>
      <c r="O79" s="122">
        <v>790382.94</v>
      </c>
      <c r="P79" s="122"/>
      <c r="Q79" s="122">
        <v>132160</v>
      </c>
      <c r="R79" s="110">
        <v>87320</v>
      </c>
      <c r="S79" s="3">
        <f t="shared" si="0"/>
        <v>1813160.0799999998</v>
      </c>
    </row>
    <row r="80" spans="1:19" ht="15.75" thickBot="1" x14ac:dyDescent="0.3">
      <c r="A80" s="33"/>
      <c r="B80" s="27" t="s">
        <v>103</v>
      </c>
      <c r="C80" s="23" t="s">
        <v>172</v>
      </c>
      <c r="D80" s="26"/>
      <c r="E80" s="146">
        <v>0</v>
      </c>
      <c r="F80" s="23"/>
      <c r="G80" s="146">
        <v>0</v>
      </c>
      <c r="H80" s="146">
        <v>0</v>
      </c>
      <c r="I80" s="146">
        <v>0</v>
      </c>
      <c r="J80" s="146">
        <v>0</v>
      </c>
      <c r="K80" s="146">
        <v>0</v>
      </c>
      <c r="L80" s="146">
        <v>0</v>
      </c>
      <c r="M80" s="146">
        <v>0</v>
      </c>
      <c r="N80" s="146">
        <v>0</v>
      </c>
      <c r="O80" s="146"/>
      <c r="P80" s="146"/>
      <c r="Q80" s="147"/>
      <c r="R80" s="147"/>
      <c r="S80" s="3">
        <f t="shared" si="0"/>
        <v>0</v>
      </c>
    </row>
    <row r="81" spans="1:19" ht="15.75" thickBot="1" x14ac:dyDescent="0.3">
      <c r="A81" s="33"/>
      <c r="B81" s="191"/>
      <c r="C81" s="18" t="s">
        <v>171</v>
      </c>
      <c r="D81" s="29"/>
      <c r="E81" s="123"/>
      <c r="F81" s="18"/>
      <c r="G81" s="123"/>
      <c r="H81" s="123"/>
      <c r="I81" s="123"/>
      <c r="J81" s="123"/>
      <c r="K81" s="123"/>
      <c r="L81" s="123"/>
      <c r="M81" s="123"/>
      <c r="N81" s="123"/>
      <c r="O81" s="133">
        <v>56999.99</v>
      </c>
      <c r="P81" s="123">
        <v>0</v>
      </c>
      <c r="Q81" s="117">
        <v>0</v>
      </c>
      <c r="R81" s="147">
        <v>0</v>
      </c>
      <c r="S81" s="3">
        <f t="shared" si="0"/>
        <v>56999.99</v>
      </c>
    </row>
    <row r="82" spans="1:19" ht="15.75" thickBot="1" x14ac:dyDescent="0.3">
      <c r="A82" s="22"/>
      <c r="B82" s="39" t="s">
        <v>104</v>
      </c>
      <c r="C82" s="32" t="s">
        <v>105</v>
      </c>
      <c r="D82" s="32"/>
      <c r="E82" s="139"/>
      <c r="F82" s="32"/>
      <c r="G82" s="125"/>
      <c r="H82" s="125"/>
      <c r="I82" s="125"/>
      <c r="J82" s="138"/>
      <c r="K82" s="125"/>
      <c r="L82" s="138"/>
      <c r="M82" s="138"/>
      <c r="N82" s="125"/>
      <c r="O82" s="119"/>
      <c r="P82" s="125"/>
      <c r="Q82" s="124"/>
      <c r="R82" s="124"/>
      <c r="S82" s="3">
        <f t="shared" ref="S82:S125" si="1">+R82+Q82+P82+O82+N82+M82+L82+K82+J82+I82+H82+G82</f>
        <v>0</v>
      </c>
    </row>
    <row r="83" spans="1:19" ht="15.75" thickBot="1" x14ac:dyDescent="0.3">
      <c r="A83" s="33"/>
      <c r="B83" s="30"/>
      <c r="C83" s="32" t="s">
        <v>106</v>
      </c>
      <c r="D83" s="32"/>
      <c r="E83" s="103">
        <v>0</v>
      </c>
      <c r="F83" s="32"/>
      <c r="G83" s="103">
        <v>0</v>
      </c>
      <c r="H83" s="103">
        <v>0</v>
      </c>
      <c r="I83" s="103">
        <v>0</v>
      </c>
      <c r="J83" s="103">
        <v>0</v>
      </c>
      <c r="K83" s="123">
        <v>0</v>
      </c>
      <c r="L83" s="103">
        <v>0</v>
      </c>
      <c r="M83" s="103">
        <v>0</v>
      </c>
      <c r="N83" s="123">
        <v>0</v>
      </c>
      <c r="O83" s="144">
        <v>0</v>
      </c>
      <c r="P83" s="144">
        <v>0</v>
      </c>
      <c r="Q83" s="117">
        <v>0</v>
      </c>
      <c r="R83" s="103"/>
      <c r="S83" s="3">
        <f t="shared" si="1"/>
        <v>0</v>
      </c>
    </row>
    <row r="84" spans="1:19" ht="15.75" thickBot="1" x14ac:dyDescent="0.3">
      <c r="A84" s="22"/>
      <c r="B84" s="22" t="s">
        <v>107</v>
      </c>
      <c r="C84" s="23" t="s">
        <v>170</v>
      </c>
      <c r="D84" s="26"/>
      <c r="E84" s="118"/>
      <c r="F84" s="26"/>
      <c r="G84" s="119"/>
      <c r="H84" s="119"/>
      <c r="I84" s="119"/>
      <c r="J84" s="124"/>
      <c r="K84" s="124"/>
      <c r="L84" s="124"/>
      <c r="M84" s="124"/>
      <c r="N84" s="119"/>
      <c r="O84" s="119"/>
      <c r="P84" s="119"/>
      <c r="Q84" s="124"/>
      <c r="R84" s="124"/>
      <c r="S84" s="3">
        <f t="shared" si="1"/>
        <v>0</v>
      </c>
    </row>
    <row r="85" spans="1:19" ht="15.75" thickBot="1" x14ac:dyDescent="0.3">
      <c r="A85" s="12"/>
      <c r="B85" s="12"/>
      <c r="C85" s="31" t="s">
        <v>169</v>
      </c>
      <c r="D85" s="32"/>
      <c r="E85" s="130">
        <v>3950000</v>
      </c>
      <c r="F85" s="32"/>
      <c r="G85" s="117">
        <v>0</v>
      </c>
      <c r="H85" s="117">
        <v>0</v>
      </c>
      <c r="I85" s="117">
        <v>0</v>
      </c>
      <c r="J85" s="117">
        <v>0</v>
      </c>
      <c r="K85" s="117">
        <v>0</v>
      </c>
      <c r="L85" s="122">
        <v>1766430</v>
      </c>
      <c r="M85" s="117">
        <v>0</v>
      </c>
      <c r="N85" s="144">
        <v>0</v>
      </c>
      <c r="O85" s="123">
        <v>0</v>
      </c>
      <c r="P85" s="123">
        <v>0</v>
      </c>
      <c r="Q85" s="117">
        <v>0</v>
      </c>
      <c r="R85" s="147">
        <v>0</v>
      </c>
      <c r="S85" s="3">
        <f t="shared" si="1"/>
        <v>1766430</v>
      </c>
    </row>
    <row r="86" spans="1:19" ht="15.75" thickBot="1" x14ac:dyDescent="0.3">
      <c r="A86" s="12"/>
      <c r="B86" s="28" t="s">
        <v>108</v>
      </c>
      <c r="C86" s="23" t="s">
        <v>176</v>
      </c>
      <c r="D86" s="26"/>
      <c r="E86" s="131">
        <v>100000</v>
      </c>
      <c r="F86" s="23"/>
      <c r="G86" s="146">
        <v>0</v>
      </c>
      <c r="H86" s="146">
        <v>0</v>
      </c>
      <c r="I86" s="146">
        <v>0</v>
      </c>
      <c r="J86" s="146">
        <v>0</v>
      </c>
      <c r="K86" s="146">
        <v>0</v>
      </c>
      <c r="L86" s="146">
        <v>0</v>
      </c>
      <c r="M86" s="146">
        <v>0</v>
      </c>
      <c r="N86" s="146">
        <v>0</v>
      </c>
      <c r="O86" s="117"/>
      <c r="P86" s="144"/>
      <c r="Q86" s="147"/>
      <c r="R86" s="147"/>
      <c r="S86" s="3">
        <f t="shared" si="1"/>
        <v>0</v>
      </c>
    </row>
    <row r="87" spans="1:19" ht="15.75" thickBot="1" x14ac:dyDescent="0.3">
      <c r="A87" s="12"/>
      <c r="B87" s="28"/>
      <c r="C87" s="18" t="s">
        <v>175</v>
      </c>
      <c r="D87" s="29"/>
      <c r="E87" s="132"/>
      <c r="F87" s="18"/>
      <c r="G87" s="123"/>
      <c r="H87" s="123"/>
      <c r="I87" s="123"/>
      <c r="J87" s="123"/>
      <c r="K87" s="123"/>
      <c r="L87" s="123"/>
      <c r="M87" s="123"/>
      <c r="N87" s="123"/>
      <c r="O87" s="110">
        <v>19599.990000000002</v>
      </c>
      <c r="P87" s="111">
        <v>33040</v>
      </c>
      <c r="Q87" s="103">
        <v>0</v>
      </c>
      <c r="R87" s="110">
        <v>36108</v>
      </c>
      <c r="S87" s="3">
        <f t="shared" si="1"/>
        <v>88747.99</v>
      </c>
    </row>
    <row r="88" spans="1:19" ht="15.75" thickBot="1" x14ac:dyDescent="0.3">
      <c r="A88" s="12"/>
      <c r="B88" s="12" t="s">
        <v>109</v>
      </c>
      <c r="C88" s="18" t="s">
        <v>110</v>
      </c>
      <c r="D88" s="19"/>
      <c r="E88" s="103">
        <v>0</v>
      </c>
      <c r="F88" s="29"/>
      <c r="G88" s="103">
        <v>0</v>
      </c>
      <c r="H88" s="103">
        <v>0</v>
      </c>
      <c r="I88" s="103">
        <v>0</v>
      </c>
      <c r="J88" s="103">
        <v>0</v>
      </c>
      <c r="K88" s="103">
        <v>0</v>
      </c>
      <c r="L88" s="103">
        <v>0</v>
      </c>
      <c r="M88" s="103">
        <v>0</v>
      </c>
      <c r="N88" s="103">
        <v>0</v>
      </c>
      <c r="O88" s="145">
        <v>0</v>
      </c>
      <c r="P88" s="147">
        <v>0</v>
      </c>
      <c r="Q88" s="103"/>
      <c r="R88" s="145"/>
      <c r="S88" s="3">
        <f t="shared" si="1"/>
        <v>0</v>
      </c>
    </row>
    <row r="89" spans="1:19" ht="15.75" thickBot="1" x14ac:dyDescent="0.3">
      <c r="A89" s="12"/>
      <c r="B89" s="12" t="s">
        <v>111</v>
      </c>
      <c r="C89" s="18" t="s">
        <v>112</v>
      </c>
      <c r="D89" s="19"/>
      <c r="E89" s="103">
        <v>0</v>
      </c>
      <c r="F89" s="29"/>
      <c r="G89" s="103">
        <v>0</v>
      </c>
      <c r="H89" s="103">
        <v>0</v>
      </c>
      <c r="I89" s="103">
        <v>0</v>
      </c>
      <c r="J89" s="103">
        <v>0</v>
      </c>
      <c r="K89" s="103">
        <v>0</v>
      </c>
      <c r="L89" s="103">
        <v>0</v>
      </c>
      <c r="M89" s="103">
        <v>0</v>
      </c>
      <c r="N89" s="103">
        <v>0</v>
      </c>
      <c r="O89" s="122">
        <v>126000</v>
      </c>
      <c r="P89" s="147">
        <v>0</v>
      </c>
      <c r="Q89" s="145"/>
      <c r="R89" s="110">
        <v>119000</v>
      </c>
      <c r="S89" s="3">
        <f t="shared" si="1"/>
        <v>245000</v>
      </c>
    </row>
    <row r="90" spans="1:19" ht="15.75" thickBot="1" x14ac:dyDescent="0.3">
      <c r="A90" s="33"/>
      <c r="B90" s="33" t="s">
        <v>113</v>
      </c>
      <c r="C90" s="31" t="s">
        <v>114</v>
      </c>
      <c r="D90" s="38"/>
      <c r="E90" s="103">
        <v>0</v>
      </c>
      <c r="F90" s="38"/>
      <c r="G90" s="103">
        <v>0</v>
      </c>
      <c r="H90" s="103">
        <v>0</v>
      </c>
      <c r="I90" s="103">
        <v>0</v>
      </c>
      <c r="J90" s="103">
        <v>0</v>
      </c>
      <c r="K90" s="103">
        <v>0</v>
      </c>
      <c r="L90" s="103">
        <v>0</v>
      </c>
      <c r="M90" s="103">
        <v>0</v>
      </c>
      <c r="N90" s="103">
        <v>0</v>
      </c>
      <c r="O90" s="147">
        <v>0</v>
      </c>
      <c r="P90" s="147">
        <v>0</v>
      </c>
      <c r="Q90" s="147">
        <v>0</v>
      </c>
      <c r="R90" s="147">
        <v>0</v>
      </c>
      <c r="S90" s="3">
        <f t="shared" si="1"/>
        <v>0</v>
      </c>
    </row>
    <row r="91" spans="1:19" ht="15.75" thickBot="1" x14ac:dyDescent="0.3">
      <c r="A91" s="22"/>
      <c r="B91" s="39" t="s">
        <v>115</v>
      </c>
      <c r="C91" s="26" t="s">
        <v>174</v>
      </c>
      <c r="D91" s="26"/>
      <c r="E91" s="118"/>
      <c r="F91" s="26"/>
      <c r="G91" s="124"/>
      <c r="H91" s="148"/>
      <c r="I91" s="119"/>
      <c r="J91" s="124"/>
      <c r="K91" s="126"/>
      <c r="L91" s="124"/>
      <c r="M91" s="126"/>
      <c r="N91" s="119"/>
      <c r="O91" s="119"/>
      <c r="P91" s="119"/>
      <c r="Q91" s="124"/>
      <c r="R91" s="126"/>
      <c r="S91" s="3">
        <f t="shared" si="1"/>
        <v>0</v>
      </c>
    </row>
    <row r="92" spans="1:19" ht="15.75" thickBot="1" x14ac:dyDescent="0.3">
      <c r="A92" s="33"/>
      <c r="B92" s="30"/>
      <c r="C92" s="32" t="s">
        <v>173</v>
      </c>
      <c r="D92" s="32"/>
      <c r="E92" s="103">
        <v>0</v>
      </c>
      <c r="F92" s="32"/>
      <c r="G92" s="103">
        <v>0</v>
      </c>
      <c r="H92" s="103">
        <v>0</v>
      </c>
      <c r="I92" s="103">
        <v>0</v>
      </c>
      <c r="J92" s="103">
        <v>0</v>
      </c>
      <c r="K92" s="123">
        <v>0</v>
      </c>
      <c r="L92" s="103">
        <v>0</v>
      </c>
      <c r="M92" s="123">
        <v>0</v>
      </c>
      <c r="N92" s="123">
        <v>0</v>
      </c>
      <c r="O92" s="144">
        <v>0</v>
      </c>
      <c r="P92" s="144">
        <v>0</v>
      </c>
      <c r="Q92" s="117">
        <v>0</v>
      </c>
      <c r="R92" s="147">
        <v>0</v>
      </c>
      <c r="S92" s="3">
        <f t="shared" si="1"/>
        <v>0</v>
      </c>
    </row>
    <row r="93" spans="1:19" ht="15.75" thickBot="1" x14ac:dyDescent="0.3">
      <c r="A93" s="10" t="s">
        <v>116</v>
      </c>
      <c r="B93" s="15"/>
      <c r="C93" s="193" t="s">
        <v>117</v>
      </c>
      <c r="D93" s="41"/>
      <c r="E93" s="92">
        <v>10000000</v>
      </c>
      <c r="F93" s="93" t="s">
        <v>13</v>
      </c>
      <c r="G93" s="141"/>
      <c r="H93" s="149">
        <v>988967.55</v>
      </c>
      <c r="I93" s="141"/>
      <c r="J93" s="150">
        <v>757518.28</v>
      </c>
      <c r="K93" s="150"/>
      <c r="L93" s="150"/>
      <c r="M93" s="150">
        <f>+M94+M95</f>
        <v>412618.68</v>
      </c>
      <c r="N93" s="150">
        <f>+N94</f>
        <v>1664370.47</v>
      </c>
      <c r="O93" s="150"/>
      <c r="P93" s="150">
        <f>+P94+P95</f>
        <v>10824691.93</v>
      </c>
      <c r="Q93" s="150"/>
      <c r="R93" s="150">
        <v>1983373.25</v>
      </c>
      <c r="S93" s="3">
        <f t="shared" si="1"/>
        <v>16631540.16</v>
      </c>
    </row>
    <row r="94" spans="1:19" ht="15.75" thickBot="1" x14ac:dyDescent="0.3">
      <c r="A94" s="12"/>
      <c r="B94" s="12" t="s">
        <v>118</v>
      </c>
      <c r="C94" s="18" t="s">
        <v>119</v>
      </c>
      <c r="D94" s="19"/>
      <c r="E94" s="103">
        <v>0</v>
      </c>
      <c r="F94" s="29"/>
      <c r="G94" s="103">
        <v>0</v>
      </c>
      <c r="H94" s="151">
        <v>988967.55</v>
      </c>
      <c r="I94" s="103">
        <v>0</v>
      </c>
      <c r="J94" s="152">
        <v>757518.28</v>
      </c>
      <c r="K94" s="103">
        <v>0</v>
      </c>
      <c r="L94" s="103">
        <v>0</v>
      </c>
      <c r="M94" s="110">
        <v>332828.24</v>
      </c>
      <c r="N94" s="110">
        <v>1664370.47</v>
      </c>
      <c r="O94" s="147">
        <v>0</v>
      </c>
      <c r="P94" s="110">
        <v>1260161.54</v>
      </c>
      <c r="Q94" s="147">
        <v>0</v>
      </c>
      <c r="R94" s="110">
        <v>1983373.25</v>
      </c>
      <c r="S94" s="3">
        <f t="shared" si="1"/>
        <v>6987219.3300000001</v>
      </c>
    </row>
    <row r="95" spans="1:19" ht="15.75" thickBot="1" x14ac:dyDescent="0.3">
      <c r="A95" s="12"/>
      <c r="B95" s="12" t="s">
        <v>120</v>
      </c>
      <c r="C95" s="18" t="s">
        <v>121</v>
      </c>
      <c r="D95" s="19"/>
      <c r="E95" s="151">
        <v>10000000</v>
      </c>
      <c r="F95" s="29"/>
      <c r="G95" s="103">
        <v>0</v>
      </c>
      <c r="H95" s="103">
        <v>0</v>
      </c>
      <c r="I95" s="103">
        <v>0</v>
      </c>
      <c r="J95" s="103">
        <v>0</v>
      </c>
      <c r="K95" s="103">
        <v>0</v>
      </c>
      <c r="L95" s="103">
        <v>0</v>
      </c>
      <c r="M95" s="110">
        <v>79790.44</v>
      </c>
      <c r="N95" s="115"/>
      <c r="O95" s="114"/>
      <c r="P95" s="198">
        <v>9564530.3900000006</v>
      </c>
      <c r="Q95" s="147">
        <v>0</v>
      </c>
      <c r="R95" s="147">
        <v>0</v>
      </c>
      <c r="S95" s="3">
        <f t="shared" si="1"/>
        <v>9644320.8300000001</v>
      </c>
    </row>
    <row r="96" spans="1:19" ht="15.75" thickBot="1" x14ac:dyDescent="0.3">
      <c r="A96" s="33"/>
      <c r="B96" s="33" t="s">
        <v>122</v>
      </c>
      <c r="C96" s="31" t="s">
        <v>123</v>
      </c>
      <c r="D96" s="38"/>
      <c r="E96" s="117">
        <v>0</v>
      </c>
      <c r="F96" s="32"/>
      <c r="G96" s="117">
        <v>0</v>
      </c>
      <c r="H96" s="117">
        <v>0</v>
      </c>
      <c r="I96" s="117">
        <v>0</v>
      </c>
      <c r="J96" s="117">
        <v>0</v>
      </c>
      <c r="K96" s="117">
        <v>0</v>
      </c>
      <c r="L96" s="117">
        <v>0</v>
      </c>
      <c r="M96" s="117">
        <v>0</v>
      </c>
      <c r="N96" s="123">
        <v>0</v>
      </c>
      <c r="O96" s="117">
        <v>0</v>
      </c>
      <c r="P96" s="196">
        <v>0</v>
      </c>
      <c r="Q96" s="147">
        <v>0</v>
      </c>
      <c r="R96" s="145"/>
      <c r="S96" s="3">
        <f t="shared" si="1"/>
        <v>0</v>
      </c>
    </row>
    <row r="97" spans="1:19" ht="15.75" thickBot="1" x14ac:dyDescent="0.3">
      <c r="A97" s="25"/>
      <c r="B97" s="22" t="s">
        <v>124</v>
      </c>
      <c r="C97" s="23" t="s">
        <v>63</v>
      </c>
      <c r="D97" s="26"/>
      <c r="E97" s="118"/>
      <c r="F97" s="118"/>
      <c r="G97" s="124"/>
      <c r="H97" s="124"/>
      <c r="I97" s="124"/>
      <c r="J97" s="124"/>
      <c r="K97" s="124"/>
      <c r="L97" s="124"/>
      <c r="M97" s="124"/>
      <c r="N97" s="119"/>
      <c r="O97" s="124"/>
      <c r="P97" s="197"/>
      <c r="Q97" s="158"/>
      <c r="R97" s="158"/>
      <c r="S97" s="3">
        <f t="shared" si="1"/>
        <v>0</v>
      </c>
    </row>
    <row r="98" spans="1:19" ht="15.75" thickBot="1" x14ac:dyDescent="0.3">
      <c r="A98" s="27"/>
      <c r="B98" s="33"/>
      <c r="C98" s="31" t="s">
        <v>177</v>
      </c>
      <c r="D98" s="32"/>
      <c r="E98" s="117">
        <v>0</v>
      </c>
      <c r="F98" s="121"/>
      <c r="G98" s="103">
        <v>0</v>
      </c>
      <c r="H98" s="103">
        <v>0</v>
      </c>
      <c r="I98" s="103">
        <v>0</v>
      </c>
      <c r="J98" s="103">
        <v>0</v>
      </c>
      <c r="K98" s="103">
        <v>0</v>
      </c>
      <c r="L98" s="103">
        <v>0</v>
      </c>
      <c r="M98" s="103">
        <v>0</v>
      </c>
      <c r="N98" s="123">
        <v>0</v>
      </c>
      <c r="O98" s="103">
        <v>0</v>
      </c>
      <c r="P98" s="196">
        <v>0</v>
      </c>
      <c r="Q98" s="147">
        <v>0</v>
      </c>
      <c r="R98" s="147">
        <v>0</v>
      </c>
      <c r="S98" s="3">
        <f t="shared" si="1"/>
        <v>0</v>
      </c>
    </row>
    <row r="99" spans="1:19" ht="15.75" thickBot="1" x14ac:dyDescent="0.3">
      <c r="A99" s="28"/>
      <c r="B99" s="12"/>
      <c r="C99" s="18" t="s">
        <v>178</v>
      </c>
      <c r="D99" s="29"/>
      <c r="E99" s="147"/>
      <c r="F99" s="32"/>
      <c r="G99" s="144"/>
      <c r="H99" s="144"/>
      <c r="I99" s="144"/>
      <c r="J99" s="144"/>
      <c r="K99" s="144"/>
      <c r="L99" s="144"/>
      <c r="M99" s="117"/>
      <c r="N99" s="117"/>
      <c r="O99" s="117"/>
      <c r="P99" s="147"/>
      <c r="Q99" s="147"/>
      <c r="R99" s="147"/>
      <c r="S99" s="3">
        <f t="shared" si="1"/>
        <v>0</v>
      </c>
    </row>
    <row r="100" spans="1:19" ht="15.75" thickBot="1" x14ac:dyDescent="0.3">
      <c r="A100" s="42" t="s">
        <v>125</v>
      </c>
      <c r="B100" s="43"/>
      <c r="C100" s="44" t="s">
        <v>180</v>
      </c>
      <c r="D100" s="44"/>
      <c r="E100" s="153"/>
      <c r="F100" s="153"/>
      <c r="G100" s="154"/>
      <c r="H100" s="154"/>
      <c r="I100" s="154"/>
      <c r="J100" s="154"/>
      <c r="K100" s="154"/>
      <c r="L100" s="154"/>
      <c r="M100" s="154"/>
      <c r="N100" s="188"/>
      <c r="O100" s="187"/>
      <c r="P100" s="187"/>
      <c r="Q100" s="187"/>
      <c r="R100" s="187"/>
      <c r="S100" s="3">
        <f t="shared" si="1"/>
        <v>0</v>
      </c>
    </row>
    <row r="101" spans="1:19" ht="15.75" thickBot="1" x14ac:dyDescent="0.3">
      <c r="A101" s="45"/>
      <c r="B101" s="46"/>
      <c r="C101" s="47" t="s">
        <v>179</v>
      </c>
      <c r="D101" s="47"/>
      <c r="E101" s="155"/>
      <c r="F101" s="156" t="s">
        <v>13</v>
      </c>
      <c r="G101" s="157"/>
      <c r="H101" s="157"/>
      <c r="I101" s="157"/>
      <c r="J101" s="157"/>
      <c r="K101" s="157"/>
      <c r="L101" s="157"/>
      <c r="M101" s="157"/>
      <c r="N101" s="189"/>
      <c r="O101" s="157"/>
      <c r="P101" s="157"/>
      <c r="Q101" s="157"/>
      <c r="R101" s="157"/>
      <c r="S101" s="3">
        <f t="shared" si="1"/>
        <v>0</v>
      </c>
    </row>
    <row r="102" spans="1:19" ht="15.75" thickBot="1" x14ac:dyDescent="0.3">
      <c r="A102" s="33"/>
      <c r="B102" s="33" t="s">
        <v>126</v>
      </c>
      <c r="C102" s="31" t="s">
        <v>127</v>
      </c>
      <c r="D102" s="38"/>
      <c r="E102" s="103">
        <v>0</v>
      </c>
      <c r="F102" s="103">
        <v>0</v>
      </c>
      <c r="G102" s="138"/>
      <c r="H102" s="158"/>
      <c r="I102" s="124"/>
      <c r="J102" s="138"/>
      <c r="K102" s="159"/>
      <c r="L102" s="159"/>
      <c r="M102" s="159"/>
      <c r="N102" s="159"/>
      <c r="O102" s="138"/>
      <c r="P102" s="138"/>
      <c r="Q102" s="138"/>
      <c r="R102" s="159"/>
      <c r="S102" s="3">
        <f t="shared" si="1"/>
        <v>0</v>
      </c>
    </row>
    <row r="103" spans="1:19" ht="15.75" thickBot="1" x14ac:dyDescent="0.3">
      <c r="A103" s="25"/>
      <c r="B103" s="25" t="s">
        <v>128</v>
      </c>
      <c r="C103" s="23" t="s">
        <v>129</v>
      </c>
      <c r="D103" s="26"/>
      <c r="E103" s="118"/>
      <c r="F103" s="26"/>
      <c r="G103" s="119"/>
      <c r="H103" s="119"/>
      <c r="I103" s="119"/>
      <c r="J103" s="124"/>
      <c r="K103" s="124"/>
      <c r="L103" s="124"/>
      <c r="M103" s="126"/>
      <c r="N103" s="119"/>
      <c r="O103" s="119"/>
      <c r="P103" s="124"/>
      <c r="Q103" s="197"/>
      <c r="R103" s="124"/>
      <c r="S103" s="3">
        <f t="shared" si="1"/>
        <v>0</v>
      </c>
    </row>
    <row r="104" spans="1:19" ht="15.75" thickBot="1" x14ac:dyDescent="0.3">
      <c r="A104" s="28"/>
      <c r="B104" s="28"/>
      <c r="C104" s="18" t="s">
        <v>130</v>
      </c>
      <c r="D104" s="29"/>
      <c r="E104" s="103">
        <v>0</v>
      </c>
      <c r="F104" s="103">
        <v>0</v>
      </c>
      <c r="G104" s="103">
        <v>0</v>
      </c>
      <c r="H104" s="103">
        <v>0</v>
      </c>
      <c r="I104" s="103">
        <v>0</v>
      </c>
      <c r="J104" s="103">
        <v>0</v>
      </c>
      <c r="K104" s="103">
        <v>0</v>
      </c>
      <c r="L104" s="103">
        <v>0</v>
      </c>
      <c r="M104" s="123">
        <v>0</v>
      </c>
      <c r="N104" s="123">
        <v>0</v>
      </c>
      <c r="O104" s="123">
        <v>0</v>
      </c>
      <c r="P104" s="103">
        <v>0</v>
      </c>
      <c r="Q104" s="160">
        <v>0</v>
      </c>
      <c r="R104" s="147">
        <v>0</v>
      </c>
      <c r="S104" s="3">
        <f t="shared" si="1"/>
        <v>0</v>
      </c>
    </row>
    <row r="105" spans="1:19" ht="15.75" thickBot="1" x14ac:dyDescent="0.3">
      <c r="A105" s="10" t="s">
        <v>131</v>
      </c>
      <c r="B105" s="12"/>
      <c r="C105" s="48" t="s">
        <v>132</v>
      </c>
      <c r="D105" s="49"/>
      <c r="E105" s="49"/>
      <c r="F105" s="49"/>
      <c r="G105" s="159"/>
      <c r="H105" s="158"/>
      <c r="I105" s="159"/>
      <c r="J105" s="159"/>
      <c r="K105" s="158"/>
      <c r="L105" s="158"/>
      <c r="M105" s="158"/>
      <c r="N105" s="158"/>
      <c r="O105" s="159"/>
      <c r="P105" s="159"/>
      <c r="Q105" s="159"/>
      <c r="R105" s="158"/>
      <c r="S105" s="3">
        <f t="shared" si="1"/>
        <v>0</v>
      </c>
    </row>
    <row r="106" spans="1:19" ht="15.75" thickBot="1" x14ac:dyDescent="0.3">
      <c r="A106" s="12"/>
      <c r="B106" s="12" t="s">
        <v>133</v>
      </c>
      <c r="C106" s="18" t="s">
        <v>134</v>
      </c>
      <c r="D106" s="19"/>
      <c r="E106" s="103">
        <v>0</v>
      </c>
      <c r="F106" s="103">
        <v>0</v>
      </c>
      <c r="G106" s="103">
        <v>0</v>
      </c>
      <c r="H106" s="103">
        <v>0</v>
      </c>
      <c r="I106" s="103">
        <v>0</v>
      </c>
      <c r="J106" s="103">
        <v>0</v>
      </c>
      <c r="K106" s="103">
        <v>0</v>
      </c>
      <c r="L106" s="103">
        <v>0</v>
      </c>
      <c r="M106" s="103">
        <v>0</v>
      </c>
      <c r="N106" s="103">
        <v>0</v>
      </c>
      <c r="O106" s="147">
        <v>0</v>
      </c>
      <c r="P106" s="147">
        <v>0</v>
      </c>
      <c r="Q106" s="147">
        <v>0</v>
      </c>
      <c r="R106" s="147">
        <v>0</v>
      </c>
      <c r="S106" s="3">
        <f t="shared" si="1"/>
        <v>0</v>
      </c>
    </row>
    <row r="107" spans="1:19" ht="15.75" thickBot="1" x14ac:dyDescent="0.3">
      <c r="A107" s="33"/>
      <c r="B107" s="33" t="s">
        <v>135</v>
      </c>
      <c r="C107" s="31" t="s">
        <v>136</v>
      </c>
      <c r="D107" s="38"/>
      <c r="E107" s="103">
        <v>0</v>
      </c>
      <c r="F107" s="103">
        <v>0</v>
      </c>
      <c r="G107" s="103">
        <v>0</v>
      </c>
      <c r="H107" s="103">
        <v>0</v>
      </c>
      <c r="I107" s="103">
        <v>0</v>
      </c>
      <c r="J107" s="103">
        <v>0</v>
      </c>
      <c r="K107" s="103">
        <v>0</v>
      </c>
      <c r="L107" s="103">
        <v>0</v>
      </c>
      <c r="M107" s="103">
        <v>0</v>
      </c>
      <c r="N107" s="103">
        <v>0</v>
      </c>
      <c r="O107" s="147">
        <v>0</v>
      </c>
      <c r="P107" s="147">
        <v>0</v>
      </c>
      <c r="Q107" s="147">
        <v>0</v>
      </c>
      <c r="R107" s="147">
        <v>0</v>
      </c>
      <c r="S107" s="3">
        <f t="shared" si="1"/>
        <v>0</v>
      </c>
    </row>
    <row r="108" spans="1:19" ht="15.75" thickBot="1" x14ac:dyDescent="0.3">
      <c r="A108" s="22"/>
      <c r="B108" s="39" t="s">
        <v>137</v>
      </c>
      <c r="C108" s="26" t="s">
        <v>138</v>
      </c>
      <c r="D108" s="26"/>
      <c r="E108" s="118"/>
      <c r="F108" s="26"/>
      <c r="G108" s="124"/>
      <c r="H108" s="148"/>
      <c r="I108" s="119"/>
      <c r="J108" s="124"/>
      <c r="K108" s="126"/>
      <c r="L108" s="124"/>
      <c r="M108" s="126"/>
      <c r="N108" s="119"/>
      <c r="O108" s="119"/>
      <c r="P108" s="119"/>
      <c r="Q108" s="124"/>
      <c r="R108" s="126"/>
      <c r="S108" s="3">
        <f t="shared" si="1"/>
        <v>0</v>
      </c>
    </row>
    <row r="109" spans="1:19" ht="15.75" thickBot="1" x14ac:dyDescent="0.3">
      <c r="A109" s="33"/>
      <c r="B109" s="30"/>
      <c r="C109" s="32" t="s">
        <v>139</v>
      </c>
      <c r="D109" s="32"/>
      <c r="E109" s="103">
        <v>0</v>
      </c>
      <c r="F109" s="160">
        <v>0</v>
      </c>
      <c r="G109" s="103">
        <v>0</v>
      </c>
      <c r="H109" s="103">
        <v>0</v>
      </c>
      <c r="I109" s="103">
        <v>0</v>
      </c>
      <c r="J109" s="103">
        <v>0</v>
      </c>
      <c r="K109" s="123">
        <v>0</v>
      </c>
      <c r="L109" s="103">
        <v>0</v>
      </c>
      <c r="M109" s="123">
        <v>0</v>
      </c>
      <c r="N109" s="123">
        <v>0</v>
      </c>
      <c r="O109" s="123">
        <v>0</v>
      </c>
      <c r="P109" s="123">
        <v>0</v>
      </c>
      <c r="Q109" s="103">
        <v>0</v>
      </c>
      <c r="R109" s="147">
        <v>0</v>
      </c>
      <c r="S109" s="3">
        <f t="shared" si="1"/>
        <v>0</v>
      </c>
    </row>
    <row r="110" spans="1:19" ht="15.75" thickBot="1" x14ac:dyDescent="0.3">
      <c r="A110" s="211" t="s">
        <v>140</v>
      </c>
      <c r="B110" s="212"/>
      <c r="C110" s="212"/>
      <c r="D110" s="213"/>
      <c r="E110" s="161">
        <v>231148005</v>
      </c>
      <c r="F110" s="162" t="s">
        <v>13</v>
      </c>
      <c r="G110" s="163">
        <v>12499327.880000001</v>
      </c>
      <c r="H110" s="164">
        <v>15129013.6</v>
      </c>
      <c r="I110" s="163">
        <v>19940603.189999998</v>
      </c>
      <c r="J110" s="163">
        <v>17338489.82</v>
      </c>
      <c r="K110" s="163">
        <v>14343059.799999999</v>
      </c>
      <c r="L110" s="163">
        <v>25167142.629999999</v>
      </c>
      <c r="M110" s="163">
        <f>+M93+M35+M23+M17</f>
        <v>13005985.65</v>
      </c>
      <c r="N110" s="163">
        <v>18203203.5</v>
      </c>
      <c r="O110" s="199">
        <f>+O78+O48+O35+O23+O17</f>
        <v>21133398.57</v>
      </c>
      <c r="P110" s="199">
        <f>+P93+P78+P23+P17</f>
        <v>24052931.329999998</v>
      </c>
      <c r="Q110" s="199">
        <f>+Q78+Q35+Q23+Q17</f>
        <v>36390152.959999993</v>
      </c>
      <c r="R110" s="163">
        <f>+R93+R78+R35+R23+R17</f>
        <v>23051797.98</v>
      </c>
      <c r="S110" s="195">
        <f t="shared" si="1"/>
        <v>240255106.91</v>
      </c>
    </row>
    <row r="111" spans="1:19" ht="15.75" thickBot="1" x14ac:dyDescent="0.3">
      <c r="A111" s="50" t="s">
        <v>141</v>
      </c>
      <c r="B111" s="50"/>
      <c r="C111" s="50"/>
      <c r="D111" s="50"/>
      <c r="E111" s="50"/>
      <c r="F111" s="50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165"/>
      <c r="R111" s="165"/>
      <c r="S111" s="3">
        <f t="shared" si="1"/>
        <v>0</v>
      </c>
    </row>
    <row r="112" spans="1:19" ht="15.75" thickBot="1" x14ac:dyDescent="0.3">
      <c r="A112" s="51">
        <v>4.0999999999999996</v>
      </c>
      <c r="B112" s="51"/>
      <c r="C112" s="52" t="s">
        <v>142</v>
      </c>
      <c r="D112" s="53"/>
      <c r="E112" s="166"/>
      <c r="F112" s="166"/>
      <c r="G112" s="167"/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3">
        <f t="shared" si="1"/>
        <v>0</v>
      </c>
    </row>
    <row r="113" spans="1:19" ht="15.75" thickBot="1" x14ac:dyDescent="0.3">
      <c r="A113" s="54"/>
      <c r="B113" s="54" t="s">
        <v>143</v>
      </c>
      <c r="C113" s="55" t="s">
        <v>142</v>
      </c>
      <c r="D113" s="56"/>
      <c r="E113" s="144">
        <v>0</v>
      </c>
      <c r="F113" s="144">
        <v>0</v>
      </c>
      <c r="G113" s="144">
        <v>0</v>
      </c>
      <c r="H113" s="144">
        <v>0</v>
      </c>
      <c r="I113" s="144">
        <v>0</v>
      </c>
      <c r="J113" s="144">
        <v>0</v>
      </c>
      <c r="K113" s="144">
        <v>0</v>
      </c>
      <c r="L113" s="144">
        <v>0</v>
      </c>
      <c r="M113" s="117">
        <v>0</v>
      </c>
      <c r="N113" s="147">
        <v>0</v>
      </c>
      <c r="O113" s="147">
        <v>0</v>
      </c>
      <c r="P113" s="147">
        <v>0</v>
      </c>
      <c r="Q113" s="147">
        <v>0</v>
      </c>
      <c r="R113" s="147">
        <v>0</v>
      </c>
      <c r="S113" s="3">
        <f t="shared" si="1"/>
        <v>0</v>
      </c>
    </row>
    <row r="114" spans="1:19" ht="15.75" thickBot="1" x14ac:dyDescent="0.3">
      <c r="A114" s="57"/>
      <c r="B114" s="57"/>
      <c r="C114" s="58" t="s">
        <v>181</v>
      </c>
      <c r="D114" s="59"/>
      <c r="E114" s="144"/>
      <c r="F114" s="144"/>
      <c r="G114" s="144"/>
      <c r="H114" s="144"/>
      <c r="I114" s="144"/>
      <c r="J114" s="144"/>
      <c r="K114" s="144"/>
      <c r="L114" s="144"/>
      <c r="M114" s="117"/>
      <c r="N114" s="103"/>
      <c r="O114" s="103"/>
      <c r="P114" s="103"/>
      <c r="Q114" s="103"/>
      <c r="R114" s="103"/>
      <c r="S114" s="3">
        <f t="shared" si="1"/>
        <v>0</v>
      </c>
    </row>
    <row r="115" spans="1:19" ht="15.75" thickBot="1" x14ac:dyDescent="0.3">
      <c r="A115" s="54"/>
      <c r="B115" s="60" t="s">
        <v>144</v>
      </c>
      <c r="C115" s="55" t="s">
        <v>182</v>
      </c>
      <c r="D115" s="56"/>
      <c r="E115" s="168">
        <v>0</v>
      </c>
      <c r="F115" s="146">
        <v>0</v>
      </c>
      <c r="G115" s="146">
        <v>0</v>
      </c>
      <c r="H115" s="146">
        <v>0</v>
      </c>
      <c r="I115" s="146">
        <v>0</v>
      </c>
      <c r="J115" s="146">
        <v>0</v>
      </c>
      <c r="K115" s="146">
        <v>0</v>
      </c>
      <c r="L115" s="146">
        <v>0</v>
      </c>
      <c r="M115" s="147">
        <v>0</v>
      </c>
      <c r="N115" s="147">
        <v>0</v>
      </c>
      <c r="O115" s="147">
        <v>0</v>
      </c>
      <c r="P115" s="147">
        <v>0</v>
      </c>
      <c r="Q115" s="147">
        <v>0</v>
      </c>
      <c r="R115" s="147">
        <v>0</v>
      </c>
      <c r="S115" s="3">
        <f t="shared" si="1"/>
        <v>0</v>
      </c>
    </row>
    <row r="116" spans="1:19" ht="15.75" thickBot="1" x14ac:dyDescent="0.3">
      <c r="A116" s="61"/>
      <c r="B116" s="62"/>
      <c r="C116" s="63" t="s">
        <v>181</v>
      </c>
      <c r="D116" s="64"/>
      <c r="E116" s="169"/>
      <c r="F116" s="123"/>
      <c r="G116" s="123"/>
      <c r="H116" s="123"/>
      <c r="I116" s="123"/>
      <c r="J116" s="123"/>
      <c r="K116" s="123"/>
      <c r="L116" s="123"/>
      <c r="M116" s="103"/>
      <c r="N116" s="103"/>
      <c r="O116" s="103"/>
      <c r="P116" s="103"/>
      <c r="Q116" s="103"/>
      <c r="R116" s="103"/>
      <c r="S116" s="3">
        <f t="shared" si="1"/>
        <v>0</v>
      </c>
    </row>
    <row r="117" spans="1:19" ht="15.75" thickBot="1" x14ac:dyDescent="0.3">
      <c r="A117" s="65">
        <v>4.2</v>
      </c>
      <c r="B117" s="65"/>
      <c r="C117" s="61" t="s">
        <v>145</v>
      </c>
      <c r="D117" s="66"/>
      <c r="E117" s="170"/>
      <c r="F117" s="66"/>
      <c r="G117" s="171"/>
      <c r="H117" s="172"/>
      <c r="I117" s="171"/>
      <c r="J117" s="171"/>
      <c r="K117" s="171"/>
      <c r="L117" s="171"/>
      <c r="M117" s="171"/>
      <c r="N117" s="173"/>
      <c r="O117" s="190"/>
      <c r="P117" s="190"/>
      <c r="Q117" s="190"/>
      <c r="R117" s="190"/>
      <c r="S117" s="3">
        <f t="shared" si="1"/>
        <v>0</v>
      </c>
    </row>
    <row r="118" spans="1:19" ht="15.75" thickBot="1" x14ac:dyDescent="0.3">
      <c r="A118" s="67"/>
      <c r="B118" s="67" t="s">
        <v>146</v>
      </c>
      <c r="C118" s="68" t="s">
        <v>147</v>
      </c>
      <c r="D118" s="69"/>
      <c r="E118" s="103">
        <v>0</v>
      </c>
      <c r="F118" s="103">
        <v>0</v>
      </c>
      <c r="G118" s="103">
        <v>0</v>
      </c>
      <c r="H118" s="103">
        <v>0</v>
      </c>
      <c r="I118" s="103">
        <v>0</v>
      </c>
      <c r="J118" s="103">
        <v>0</v>
      </c>
      <c r="K118" s="103">
        <v>0</v>
      </c>
      <c r="L118" s="103">
        <v>0</v>
      </c>
      <c r="M118" s="103">
        <v>0</v>
      </c>
      <c r="N118" s="147">
        <v>0</v>
      </c>
      <c r="O118" s="147">
        <v>0</v>
      </c>
      <c r="P118" s="147">
        <v>0</v>
      </c>
      <c r="Q118" s="147">
        <v>0</v>
      </c>
      <c r="R118" s="147">
        <v>0</v>
      </c>
      <c r="S118" s="3">
        <f t="shared" si="1"/>
        <v>0</v>
      </c>
    </row>
    <row r="119" spans="1:19" ht="15.75" thickBot="1" x14ac:dyDescent="0.3">
      <c r="A119" s="67"/>
      <c r="B119" s="67" t="s">
        <v>148</v>
      </c>
      <c r="C119" s="68" t="s">
        <v>149</v>
      </c>
      <c r="D119" s="69"/>
      <c r="E119" s="103">
        <v>0</v>
      </c>
      <c r="F119" s="103">
        <v>0</v>
      </c>
      <c r="G119" s="103">
        <v>0</v>
      </c>
      <c r="H119" s="103">
        <v>0</v>
      </c>
      <c r="I119" s="103">
        <v>0</v>
      </c>
      <c r="J119" s="103">
        <v>0</v>
      </c>
      <c r="K119" s="103">
        <v>0</v>
      </c>
      <c r="L119" s="103">
        <v>0</v>
      </c>
      <c r="M119" s="103">
        <v>0</v>
      </c>
      <c r="N119" s="145">
        <v>0</v>
      </c>
      <c r="O119" s="147">
        <v>0</v>
      </c>
      <c r="P119" s="147">
        <v>0</v>
      </c>
      <c r="Q119" s="147">
        <v>0</v>
      </c>
      <c r="R119" s="147">
        <v>0</v>
      </c>
      <c r="S119" s="3">
        <f t="shared" si="1"/>
        <v>0</v>
      </c>
    </row>
    <row r="120" spans="1:19" ht="15.75" thickBot="1" x14ac:dyDescent="0.3">
      <c r="A120" s="67">
        <v>4.3</v>
      </c>
      <c r="B120" s="67"/>
      <c r="C120" s="70" t="s">
        <v>150</v>
      </c>
      <c r="D120" s="71"/>
      <c r="E120" s="71"/>
      <c r="F120" s="73"/>
      <c r="G120" s="173"/>
      <c r="H120" s="174"/>
      <c r="I120" s="173"/>
      <c r="J120" s="173"/>
      <c r="K120" s="173"/>
      <c r="L120" s="173"/>
      <c r="M120" s="173"/>
      <c r="N120" s="171"/>
      <c r="O120" s="190"/>
      <c r="P120" s="190"/>
      <c r="Q120" s="190"/>
      <c r="R120" s="200"/>
      <c r="S120" s="3">
        <f t="shared" si="1"/>
        <v>0</v>
      </c>
    </row>
    <row r="121" spans="1:19" ht="15.75" thickBot="1" x14ac:dyDescent="0.3">
      <c r="A121" s="72"/>
      <c r="B121" s="72" t="s">
        <v>151</v>
      </c>
      <c r="C121" s="54" t="s">
        <v>184</v>
      </c>
      <c r="D121" s="73"/>
      <c r="E121" s="146">
        <v>0</v>
      </c>
      <c r="F121" s="146">
        <v>0</v>
      </c>
      <c r="G121" s="146">
        <v>0</v>
      </c>
      <c r="H121" s="146">
        <v>0</v>
      </c>
      <c r="I121" s="146">
        <v>0</v>
      </c>
      <c r="J121" s="146">
        <v>0</v>
      </c>
      <c r="K121" s="146">
        <v>0</v>
      </c>
      <c r="L121" s="146">
        <v>0</v>
      </c>
      <c r="M121" s="147">
        <v>0</v>
      </c>
      <c r="N121" s="147">
        <v>0</v>
      </c>
      <c r="O121" s="147">
        <v>0</v>
      </c>
      <c r="P121" s="147">
        <v>0</v>
      </c>
      <c r="Q121" s="146">
        <v>0</v>
      </c>
      <c r="R121" s="147">
        <v>0</v>
      </c>
      <c r="S121" s="3">
        <f t="shared" si="1"/>
        <v>0</v>
      </c>
    </row>
    <row r="122" spans="1:19" ht="15.75" thickBot="1" x14ac:dyDescent="0.3">
      <c r="A122" s="65"/>
      <c r="B122" s="65"/>
      <c r="C122" s="61" t="s">
        <v>183</v>
      </c>
      <c r="D122" s="66"/>
      <c r="E122" s="144"/>
      <c r="F122" s="144"/>
      <c r="G122" s="144"/>
      <c r="H122" s="144"/>
      <c r="I122" s="144"/>
      <c r="J122" s="144"/>
      <c r="K122" s="144"/>
      <c r="L122" s="144"/>
      <c r="M122" s="117"/>
      <c r="N122" s="117"/>
      <c r="O122" s="104"/>
      <c r="P122" s="117"/>
      <c r="Q122" s="104"/>
      <c r="R122" s="117"/>
      <c r="S122" s="3">
        <f t="shared" si="1"/>
        <v>0</v>
      </c>
    </row>
    <row r="123" spans="1:19" ht="15.75" thickBot="1" x14ac:dyDescent="0.3">
      <c r="A123" s="74" t="s">
        <v>152</v>
      </c>
      <c r="B123" s="75"/>
      <c r="C123" s="75"/>
      <c r="D123" s="76"/>
      <c r="E123" s="175">
        <v>0</v>
      </c>
      <c r="F123" s="166"/>
      <c r="G123" s="176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3">
        <f t="shared" si="1"/>
        <v>0</v>
      </c>
    </row>
    <row r="124" spans="1:19" ht="15.75" thickBot="1" x14ac:dyDescent="0.3">
      <c r="A124" s="50"/>
      <c r="B124" s="50"/>
      <c r="C124" s="50"/>
      <c r="D124" s="50"/>
      <c r="E124" s="50"/>
      <c r="F124" s="50"/>
      <c r="G124" s="177"/>
      <c r="H124" s="177"/>
      <c r="I124" s="177"/>
      <c r="J124" s="177"/>
      <c r="K124" s="177"/>
      <c r="L124" s="177"/>
      <c r="M124" s="177"/>
      <c r="N124" s="177"/>
      <c r="O124" s="177"/>
      <c r="P124" s="177"/>
      <c r="Q124" s="177"/>
      <c r="R124" s="177"/>
      <c r="S124" s="3">
        <f t="shared" si="1"/>
        <v>0</v>
      </c>
    </row>
    <row r="125" spans="1:19" ht="15.75" thickBot="1" x14ac:dyDescent="0.3">
      <c r="A125" s="77" t="s">
        <v>153</v>
      </c>
      <c r="B125" s="78"/>
      <c r="C125" s="78"/>
      <c r="D125" s="78"/>
      <c r="E125" s="178">
        <v>231148005</v>
      </c>
      <c r="F125" s="179" t="s">
        <v>13</v>
      </c>
      <c r="G125" s="180">
        <v>12499327.880000001</v>
      </c>
      <c r="H125" s="180">
        <v>15129013.6</v>
      </c>
      <c r="I125" s="180">
        <v>19940603.190000001</v>
      </c>
      <c r="J125" s="180">
        <v>17338489.82</v>
      </c>
      <c r="K125" s="180">
        <v>14343059.799999999</v>
      </c>
      <c r="L125" s="180">
        <v>25167142.629999999</v>
      </c>
      <c r="M125" s="180">
        <v>13005985.65</v>
      </c>
      <c r="N125" s="180">
        <v>18203203.5</v>
      </c>
      <c r="O125" s="180">
        <v>21133398.57</v>
      </c>
      <c r="P125" s="180">
        <v>24052931.329999998</v>
      </c>
      <c r="Q125" s="180">
        <f>+Q110</f>
        <v>36390152.959999993</v>
      </c>
      <c r="R125" s="180">
        <v>23051797.98</v>
      </c>
      <c r="S125" s="9">
        <f t="shared" si="1"/>
        <v>240255106.91</v>
      </c>
    </row>
    <row r="126" spans="1:19" x14ac:dyDescent="0.25">
      <c r="A126" s="181" t="s">
        <v>154</v>
      </c>
      <c r="B126" s="181"/>
      <c r="C126" s="181"/>
      <c r="D126" s="181"/>
      <c r="E126" s="181"/>
      <c r="F126" s="181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5"/>
    </row>
    <row r="127" spans="1:19" x14ac:dyDescent="0.25">
      <c r="A127" s="181" t="s">
        <v>155</v>
      </c>
      <c r="B127" s="181"/>
      <c r="C127" s="181"/>
      <c r="D127" s="181"/>
      <c r="E127" s="181"/>
      <c r="F127" s="181"/>
      <c r="G127" s="182"/>
      <c r="H127" s="182"/>
      <c r="I127" s="182"/>
      <c r="J127" s="182"/>
      <c r="K127" s="182"/>
      <c r="L127" s="182"/>
      <c r="M127" s="183"/>
      <c r="N127" s="182"/>
      <c r="O127" s="182"/>
      <c r="P127" s="182"/>
      <c r="Q127" s="182"/>
      <c r="R127" s="182"/>
      <c r="S127" s="5"/>
    </row>
    <row r="128" spans="1:19" x14ac:dyDescent="0.25">
      <c r="A128" s="181" t="s">
        <v>156</v>
      </c>
      <c r="B128" s="181"/>
      <c r="C128" s="181"/>
      <c r="D128" s="181"/>
      <c r="E128" s="181"/>
      <c r="F128" s="181"/>
      <c r="G128" s="182"/>
      <c r="H128" s="182"/>
      <c r="I128" s="184"/>
      <c r="J128" s="182"/>
      <c r="K128" s="182"/>
      <c r="L128" s="182"/>
      <c r="M128" s="182"/>
      <c r="N128" s="182"/>
      <c r="O128" s="182"/>
      <c r="P128" s="182"/>
      <c r="Q128" s="182"/>
      <c r="R128" s="182"/>
      <c r="S128" s="5"/>
    </row>
    <row r="129" spans="1:19" x14ac:dyDescent="0.25">
      <c r="A129" s="50" t="s">
        <v>157</v>
      </c>
      <c r="B129" s="182"/>
      <c r="C129" s="182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  <c r="R129" s="182"/>
      <c r="S129" s="5"/>
    </row>
    <row r="130" spans="1:19" x14ac:dyDescent="0.25">
      <c r="A130" s="50" t="s">
        <v>158</v>
      </c>
      <c r="B130" s="182"/>
      <c r="C130" s="182"/>
      <c r="D130" s="182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  <c r="R130" s="182"/>
      <c r="S130" s="5"/>
    </row>
    <row r="131" spans="1:19" x14ac:dyDescent="0.25">
      <c r="A131" s="181" t="s">
        <v>159</v>
      </c>
      <c r="B131" s="181"/>
      <c r="C131" s="181"/>
      <c r="D131" s="181"/>
      <c r="E131" s="182"/>
      <c r="F131" s="182"/>
      <c r="G131" s="182"/>
      <c r="H131" s="182"/>
      <c r="I131" s="182"/>
      <c r="J131" s="182"/>
      <c r="K131" s="182"/>
      <c r="L131" s="185"/>
      <c r="M131" s="182"/>
      <c r="N131" s="182"/>
      <c r="O131" s="182"/>
      <c r="P131" s="182"/>
      <c r="Q131" s="182"/>
      <c r="R131" s="182"/>
      <c r="S131" s="5"/>
    </row>
    <row r="132" spans="1:19" x14ac:dyDescent="0.25">
      <c r="A132" s="50" t="s">
        <v>160</v>
      </c>
      <c r="B132" s="182"/>
      <c r="C132" s="182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  <c r="S132" s="5"/>
    </row>
    <row r="133" spans="1:19" x14ac:dyDescent="0.25">
      <c r="A133" s="50"/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5"/>
    </row>
    <row r="134" spans="1:19" x14ac:dyDescent="0.25">
      <c r="A134" s="50"/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3"/>
      <c r="M134" s="182"/>
      <c r="N134" s="182"/>
      <c r="O134" s="182"/>
      <c r="P134" s="182"/>
      <c r="Q134" s="182"/>
      <c r="R134" s="182"/>
      <c r="S134" s="5"/>
    </row>
    <row r="135" spans="1:19" x14ac:dyDescent="0.25">
      <c r="A135" s="50"/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  <c r="R135" s="182"/>
      <c r="S135" s="5"/>
    </row>
    <row r="136" spans="1:19" x14ac:dyDescent="0.25">
      <c r="A136" s="50"/>
      <c r="B136" s="182"/>
      <c r="C136" s="182" t="s">
        <v>161</v>
      </c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  <c r="R136" s="182"/>
      <c r="S136" s="5"/>
    </row>
    <row r="137" spans="1:19" x14ac:dyDescent="0.25">
      <c r="A137" s="50"/>
      <c r="B137" s="182"/>
      <c r="C137" s="182" t="s">
        <v>162</v>
      </c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  <c r="R137" s="182"/>
      <c r="S137" s="5"/>
    </row>
    <row r="138" spans="1:19" x14ac:dyDescent="0.25">
      <c r="A138" s="50"/>
      <c r="B138" s="182"/>
      <c r="C138" s="182" t="s">
        <v>163</v>
      </c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  <c r="S138" s="5"/>
    </row>
    <row r="139" spans="1:19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</row>
    <row r="140" spans="1:19" x14ac:dyDescent="0.2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</row>
  </sheetData>
  <mergeCells count="13">
    <mergeCell ref="A110:D110"/>
    <mergeCell ref="G13:R13"/>
    <mergeCell ref="C17:D17"/>
    <mergeCell ref="C18:D18"/>
    <mergeCell ref="C19:D19"/>
    <mergeCell ref="C22:D22"/>
    <mergeCell ref="C35:D35"/>
    <mergeCell ref="A12:S12"/>
    <mergeCell ref="D7:S7"/>
    <mergeCell ref="D8:G8"/>
    <mergeCell ref="D9:S9"/>
    <mergeCell ref="A10:S10"/>
    <mergeCell ref="A11:S11"/>
  </mergeCells>
  <pageMargins left="0.25" right="0.25" top="0.75" bottom="0.75" header="0.3" footer="0.3"/>
  <pageSetup paperSize="5" scale="6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(7)</vt:lpstr>
      <vt:lpstr>'Hoja1 (7)'!Títulos_a_imprimir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Rareas</dc:creator>
  <cp:lastModifiedBy>Estefany Paulino Leiba</cp:lastModifiedBy>
  <cp:lastPrinted>2023-01-04T18:02:43Z</cp:lastPrinted>
  <dcterms:created xsi:type="dcterms:W3CDTF">2022-07-08T13:14:56Z</dcterms:created>
  <dcterms:modified xsi:type="dcterms:W3CDTF">2023-01-06T14:19:11Z</dcterms:modified>
</cp:coreProperties>
</file>