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4115" windowHeight="4425"/>
  </bookViews>
  <sheets>
    <sheet name="Hoja1" sheetId="1" r:id="rId1"/>
    <sheet name="Hoja2" sheetId="2" r:id="rId2"/>
    <sheet name="Hoja2 (2)" sheetId="4" r:id="rId3"/>
  </sheets>
  <definedNames>
    <definedName name="_xlnm.Print_Titles" localSheetId="0">Hoja1!$12:$13</definedName>
  </definedNames>
  <calcPr calcId="145621" iterate="1" concurrentCalc="0"/>
</workbook>
</file>

<file path=xl/calcChain.xml><?xml version="1.0" encoding="utf-8"?>
<calcChain xmlns="http://schemas.openxmlformats.org/spreadsheetml/2006/main">
  <c r="J33" i="1" l="1"/>
  <c r="J21" i="1"/>
  <c r="J15" i="1"/>
  <c r="J104" i="1"/>
  <c r="I33" i="1"/>
  <c r="I21" i="1"/>
  <c r="I15" i="1"/>
  <c r="I104" i="1"/>
  <c r="H33" i="1"/>
  <c r="H21" i="1"/>
  <c r="H15" i="1"/>
  <c r="H104" i="1"/>
  <c r="K10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F88" i="1"/>
  <c r="F75" i="1"/>
  <c r="F46" i="1"/>
  <c r="F33" i="1"/>
  <c r="F21" i="1"/>
  <c r="F15" i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F27" i="4"/>
  <c r="G27" i="4"/>
  <c r="H27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G55" i="4"/>
  <c r="H55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G113" i="4"/>
  <c r="I113" i="4"/>
  <c r="I114" i="4"/>
  <c r="I115" i="4"/>
  <c r="I116" i="4"/>
  <c r="I117" i="4"/>
  <c r="I118" i="4"/>
  <c r="F10" i="4"/>
  <c r="F119" i="4"/>
  <c r="G10" i="4"/>
  <c r="G119" i="4"/>
  <c r="H10" i="4"/>
  <c r="H119" i="4"/>
  <c r="I119" i="4"/>
  <c r="I10" i="4"/>
  <c r="K15" i="1"/>
  <c r="F104" i="1"/>
  <c r="F116" i="1"/>
  <c r="G54" i="2"/>
  <c r="G28" i="2"/>
  <c r="G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F54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F28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F11" i="2"/>
  <c r="J11" i="2"/>
  <c r="F119" i="2"/>
  <c r="J119" i="2"/>
</calcChain>
</file>

<file path=xl/sharedStrings.xml><?xml version="1.0" encoding="utf-8"?>
<sst xmlns="http://schemas.openxmlformats.org/spreadsheetml/2006/main" count="471" uniqueCount="315">
  <si>
    <t>EJECUCION DE GASTOS Y APLICACIONES FINANCIERAS</t>
  </si>
  <si>
    <t>DETALLE</t>
  </si>
  <si>
    <t>ENERO</t>
  </si>
  <si>
    <t>FEBRERO</t>
  </si>
  <si>
    <t>MARZO</t>
  </si>
  <si>
    <t>TOTAL</t>
  </si>
  <si>
    <t>2,1</t>
  </si>
  <si>
    <t>REMUNERACIONES Y  CONTRIBUCIONES</t>
  </si>
  <si>
    <t xml:space="preserve">REMUNERACIONES </t>
  </si>
  <si>
    <t>SOBRESUELDOS</t>
  </si>
  <si>
    <t>DIETAS Y GASOS DE REPRESENTACION</t>
  </si>
  <si>
    <t>GRATIFICACIONES Y BONIFICACIONES</t>
  </si>
  <si>
    <t>CONTRIBUCIONES A LA SEGURIDAD SOCIAL</t>
  </si>
  <si>
    <t>2,2</t>
  </si>
  <si>
    <t>CONTRATACION DE SERVICIOS</t>
  </si>
  <si>
    <t>SERVICIOS BASICOS</t>
  </si>
  <si>
    <t>PUBLICIDAD, IMPRESION Y ENCUADERNACION</t>
  </si>
  <si>
    <t>VIATICOS</t>
  </si>
  <si>
    <t>TRANSPORTE Y ALMACENAJE</t>
  </si>
  <si>
    <t>ALQUILERES Y RENTA</t>
  </si>
  <si>
    <t>SEGUROS</t>
  </si>
  <si>
    <t>SERVICIOS DE CONSERVACION , REPARACIONES</t>
  </si>
  <si>
    <t>MENORES E INSTALACIONES TEMPORALES</t>
  </si>
  <si>
    <t xml:space="preserve">OTROS SERVICIOS NO INCLUIDOSEN CONCEPTOS </t>
  </si>
  <si>
    <t>ANTERIORES</t>
  </si>
  <si>
    <t>OTRAS CONTRATACIONES DE SERVICIOS</t>
  </si>
  <si>
    <t>2,3</t>
  </si>
  <si>
    <t>MATERIALES Y SUMINISTROS</t>
  </si>
  <si>
    <t>ALIMENTOS Y PRODUCTOS AGROFORESTALES</t>
  </si>
  <si>
    <t xml:space="preserve">TEXTILES Y VESTUARIOS </t>
  </si>
  <si>
    <t>PRODUCTOS DE PAPEL , CARTON E IMPRESOS</t>
  </si>
  <si>
    <t>PRODUCTOS FARMACEUTICOS</t>
  </si>
  <si>
    <t>PRODUCTOS DE CUERO , CAUCHOY PLASTICO</t>
  </si>
  <si>
    <t xml:space="preserve">PRODUCTOS DE MINERALES, METALICOS Y </t>
  </si>
  <si>
    <t>NO METALICOS</t>
  </si>
  <si>
    <t xml:space="preserve">COMBUSTIBLES, LUBRICANTES, PRODUCTOS </t>
  </si>
  <si>
    <t xml:space="preserve">GASTOS QUE SE ASIGNARAN DURANTE EL </t>
  </si>
  <si>
    <t>EJERCICIO (ART.31Y 33 LEY 423-06)</t>
  </si>
  <si>
    <t>QUIMICOS Y CONEXOS</t>
  </si>
  <si>
    <t xml:space="preserve">PRODUCTOS Y UTILES VARIOS  </t>
  </si>
  <si>
    <t>2,4</t>
  </si>
  <si>
    <t>TRASFERENCIAS CORRIENTES</t>
  </si>
  <si>
    <t>TRASFERENCIAS CORRIENTES AL SECTOR PRIVADO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</si>
  <si>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</si>
  <si>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</si>
  <si>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</si>
  <si>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</si>
  <si>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</si>
  <si>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</si>
  <si>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</si>
  <si>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</si>
  <si>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</si>
  <si>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>TRASFERENCIAS CORRIENTES A INSTITUCIONES</t>
  </si>
  <si>
    <t>PUBLICAS FINANCIERAS</t>
  </si>
  <si>
    <t>2,4,7</t>
  </si>
  <si>
    <t xml:space="preserve">TRASFERENCIAS CORRIENTES AL SECTOR </t>
  </si>
  <si>
    <t>EXTERNO</t>
  </si>
  <si>
    <t>2.5</t>
  </si>
  <si>
    <t>TRANSFERENCIAS DE CAPITAL</t>
  </si>
  <si>
    <t>TRANSFERENCIAS DE CAPITAL AL SECTOR</t>
  </si>
  <si>
    <t>PRIVADO</t>
  </si>
  <si>
    <t>TRANSFERENCIAS DE CAPITAL AL GOBIERNO</t>
  </si>
  <si>
    <t>GENERAL LOCALES</t>
  </si>
  <si>
    <t>TRANSFERENCIAS DE CAPITAL A EMPRESAS</t>
  </si>
  <si>
    <t>TRANSFERENCIAS DE CAPITAL A INSTITUCIONES</t>
  </si>
  <si>
    <t>TRANSFERENCIAS DE CAPITAL A OTRAS</t>
  </si>
  <si>
    <t>INSTITUCIONES PUBLICAS</t>
  </si>
  <si>
    <t>2.6</t>
  </si>
  <si>
    <r>
      <t>B</t>
    </r>
    <r>
      <rPr>
        <b/>
        <sz val="8"/>
        <rFont val="Times New Roman"/>
        <family val="1"/>
      </rPr>
      <t>IENES MUEBLES ,INMUEBLES E INTANGIBLES</t>
    </r>
  </si>
  <si>
    <t>MOBILIARIO Y EQUIPO</t>
  </si>
  <si>
    <t>MOBILIARIO Y EQUIPO EDUCACIONAL Y CREATIVO</t>
  </si>
  <si>
    <t xml:space="preserve">EQUIPO E INSTRUMENTAL, CIENTIFICO Y </t>
  </si>
  <si>
    <t>LABORATORIO</t>
  </si>
  <si>
    <t>VEHICULOS Y EQUIPOS DE TRANSPORTE, TRACCION</t>
  </si>
  <si>
    <t>Y ELEVACION</t>
  </si>
  <si>
    <t>MAQUINARIA, OTROS EQUIPOS Y HERRAMIENTAS</t>
  </si>
  <si>
    <t>EQUIPOS DE DEFENSA Y SEGURIDAD</t>
  </si>
  <si>
    <t>ACTIVOS BIOLOGICOS CULTIVABLES</t>
  </si>
  <si>
    <t>BIENES INTANGIBLES</t>
  </si>
  <si>
    <t xml:space="preserve">EEDIFICIOS, ESTRUCTURAS, TIERRAS, TERRENOS Y </t>
  </si>
  <si>
    <t>OBJETOS DE VALOR</t>
  </si>
  <si>
    <t>2.7</t>
  </si>
  <si>
    <t>OBRAS</t>
  </si>
  <si>
    <t>OBRAS EN EDIFICACIONES</t>
  </si>
  <si>
    <t>INFRAESTRUCTURA</t>
  </si>
  <si>
    <t>CONSTRUCCIONES EN BIENES CONCESIONADOS</t>
  </si>
  <si>
    <t>EJERCICIO PARA INVERSION (ART.32 Y 33 LEY423-06)</t>
  </si>
  <si>
    <t>2.8</t>
  </si>
  <si>
    <t>ADQUISICION DE ACTIVOS FINANCIEROS CON</t>
  </si>
  <si>
    <t>FINES DE POLITICA</t>
  </si>
  <si>
    <t>CONCESION DE PRESTAMOS</t>
  </si>
  <si>
    <t xml:space="preserve">ADQUISICION DE TITULOS VALORES </t>
  </si>
  <si>
    <t>REPRESENTATIVOS DE DEUDA</t>
  </si>
  <si>
    <t>2.9</t>
  </si>
  <si>
    <t>GASTOS FINANCIEROS</t>
  </si>
  <si>
    <t>INTERESES DE LA DEUDA PUBLICA INTERNA</t>
  </si>
  <si>
    <t>INTERESES DE LA DEUDA PUBLICA EXTERNA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</si>
  <si>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</si>
  <si>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</si>
  <si>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</si>
  <si>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</si>
  <si>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</si>
  <si>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INCREMENTO DE ACTIVOS FINANCIEROS CORRIENTE</t>
  </si>
  <si>
    <t>INCREMENTO DE ACTIVOS FINANCIEROS NO CORRIENTE</t>
  </si>
  <si>
    <t>DISNINUCION DE PASIVOS</t>
  </si>
  <si>
    <t>DISNINUCION DE PASIVOS CORRIENTES</t>
  </si>
  <si>
    <t>DISNINUCION DE PASIVOS NO CORRIENTES</t>
  </si>
  <si>
    <t xml:space="preserve">DISMINUCION DE FONDOS DE TERCEROS </t>
  </si>
  <si>
    <t xml:space="preserve">DISMINUCION  DEPOSITOS FONDOS DE TERCEROS </t>
  </si>
  <si>
    <t>TOTAL APLICACIONES FINANCIERAS</t>
  </si>
  <si>
    <t>TOTAL GASTOS Y APLICACIONES FINANCIERAS</t>
  </si>
  <si>
    <t>ENCARGADA DE PRESUPUESTO</t>
  </si>
  <si>
    <t>DIRECCION GENERAL DE DESARROLLO FRONTERIZO</t>
  </si>
  <si>
    <t>DELGADO NO. 22, GAZCUE</t>
  </si>
  <si>
    <t>TELEFONO 809/689-9666 EXT. 138</t>
  </si>
  <si>
    <t>CAPITULO</t>
  </si>
  <si>
    <t>0201</t>
  </si>
  <si>
    <t>SUB-CAP.</t>
  </si>
  <si>
    <t>02</t>
  </si>
  <si>
    <t xml:space="preserve"> PRESUPUESTO 2022</t>
  </si>
  <si>
    <t>DAF</t>
  </si>
  <si>
    <t>01</t>
  </si>
  <si>
    <t>EJECUCION POR ACTIVIDAD</t>
  </si>
  <si>
    <t>UE</t>
  </si>
  <si>
    <t>0016</t>
  </si>
  <si>
    <t>ENERO-MARZO</t>
  </si>
  <si>
    <t>PRODUCTO</t>
  </si>
  <si>
    <t>6</t>
  </si>
  <si>
    <t>CLASIFICACION GEOGRAFICA     10,01,01</t>
  </si>
  <si>
    <t>FUNCIONAL O ECONOMIA         4,5,10</t>
  </si>
  <si>
    <t>ACTIVIDAD 0001-DIRECCION Y COORDINACION</t>
  </si>
  <si>
    <t>ACTIVIDAD 0002-CONST. REHAB.DE INRAESTRUCTURA RURAL</t>
  </si>
  <si>
    <t>ACTIVIDAD 0003-SERVICIOS PARA SOSTENIBILIDAD ALIMENTARIA Y AMBIENTAL</t>
  </si>
  <si>
    <t>ACTIVIDAD 0004-SERVICIOS SOCIALES Y COMUNITARIOS</t>
  </si>
  <si>
    <t>REMUNERACIONES Y CONTRIBUCIONES</t>
  </si>
  <si>
    <t>Sueldos Fijos</t>
  </si>
  <si>
    <t>Sueldos personal contratado y/o igualados</t>
  </si>
  <si>
    <t>Suplecias</t>
  </si>
  <si>
    <t>Jornales</t>
  </si>
  <si>
    <t>Remuneraciones al personal de carater temporal</t>
  </si>
  <si>
    <t>Remuneraciones apersonal fijo temporal</t>
  </si>
  <si>
    <t>Sueldo al personal fijo en tramite de pensiones</t>
  </si>
  <si>
    <t>Sueldo anual no. 13</t>
  </si>
  <si>
    <t>Prestaciones Laborales por desvinculacion</t>
  </si>
  <si>
    <t>Proporcion de vacaciones no disfrutadas</t>
  </si>
  <si>
    <t>Compensacion por Servicios de seguridad</t>
  </si>
  <si>
    <t>Bonos por desempeño</t>
  </si>
  <si>
    <t xml:space="preserve">Contribuciones al Seguro de Salud </t>
  </si>
  <si>
    <t>Contribuciones al Seguro de Pensiones</t>
  </si>
  <si>
    <t>Contribuciones al Seguro de Salud y Riesgo Laboral</t>
  </si>
  <si>
    <t>Servicio telefònico de larga Distancia</t>
  </si>
  <si>
    <t>Telèfono Local</t>
  </si>
  <si>
    <t>Servicios de internet y television por cable</t>
  </si>
  <si>
    <t>Energia electrica</t>
  </si>
  <si>
    <t>Agua</t>
  </si>
  <si>
    <t>Recoleccion de residuos solidos</t>
  </si>
  <si>
    <t>Impresiòn y Encuadernaciòn</t>
  </si>
  <si>
    <t>Viaticos  dentro del  Paìs</t>
  </si>
  <si>
    <t>Fletes</t>
  </si>
  <si>
    <t xml:space="preserve">Alquileres Edificios y Locales </t>
  </si>
  <si>
    <t>Seguros de Bienes Muebles</t>
  </si>
  <si>
    <t xml:space="preserve">Servicios especiales de mantenimiento y reparacion </t>
  </si>
  <si>
    <t>Mantenimiento y reparacion de mobiliario y equipo de oficina</t>
  </si>
  <si>
    <t>Mantenimiento y reparacion de equipo tecnologico</t>
  </si>
  <si>
    <t>Mantenimiento y reparacion de equipos de trasporte, trac,</t>
  </si>
  <si>
    <t>Gastos judiciales</t>
  </si>
  <si>
    <t>Comisiones y gastos bancarios</t>
  </si>
  <si>
    <t xml:space="preserve">Fumigacion </t>
  </si>
  <si>
    <t>Eventos generales</t>
  </si>
  <si>
    <t>Festividades</t>
  </si>
  <si>
    <t>Servicios juridicos</t>
  </si>
  <si>
    <t>Servicios de capacitacion</t>
  </si>
  <si>
    <t>Otros servicios tecnicos profesionales</t>
  </si>
  <si>
    <t>2.2.9.2.01</t>
  </si>
  <si>
    <t>Servicios de alimentacion</t>
  </si>
  <si>
    <t>Alimentos y Bebidas para personas</t>
  </si>
  <si>
    <t>Alimentos para animales</t>
  </si>
  <si>
    <t>Productos forestales</t>
  </si>
  <si>
    <t>Madera corchos y sus nacnufacturas</t>
  </si>
  <si>
    <t>Hilados, fibras y telas</t>
  </si>
  <si>
    <t>Acabados textiles</t>
  </si>
  <si>
    <t>Prenda y accesorios de veestir</t>
  </si>
  <si>
    <t>Papel de Escritorio</t>
  </si>
  <si>
    <t>Productos de Papel y Cartón</t>
  </si>
  <si>
    <t>Libros, Revistas y Periòdicos</t>
  </si>
  <si>
    <t>Especies timbradas y valoradas</t>
  </si>
  <si>
    <t>Productos medicinales para uso humano</t>
  </si>
  <si>
    <t>Llantas y neumaticos</t>
  </si>
  <si>
    <t>Artículos de Plásticos</t>
  </si>
  <si>
    <t xml:space="preserve">Productos de cemento </t>
  </si>
  <si>
    <t>Productos de asbestos</t>
  </si>
  <si>
    <t>Productos de arcillas y derivados</t>
  </si>
  <si>
    <t>Productos de vidrio</t>
  </si>
  <si>
    <t>Productos de loza</t>
  </si>
  <si>
    <t>Productos ferrosos</t>
  </si>
  <si>
    <t>Productos no ferrosos</t>
  </si>
  <si>
    <t>Herramientas menores</t>
  </si>
  <si>
    <t>Productos metalicos</t>
  </si>
  <si>
    <t>Piedra, arcilla y arena</t>
  </si>
  <si>
    <t>Otros minerales</t>
  </si>
  <si>
    <t>Gasoil</t>
  </si>
  <si>
    <t>Gas GLP</t>
  </si>
  <si>
    <t>Aceites y grasas</t>
  </si>
  <si>
    <t>Lubricantes</t>
  </si>
  <si>
    <t>Productos fotoquimicos</t>
  </si>
  <si>
    <t>Productos quimicos de uso personal</t>
  </si>
  <si>
    <t>Abonos y fertilizantes</t>
  </si>
  <si>
    <t>Insecticidas fumigantes y otros</t>
  </si>
  <si>
    <t>Pinturas, lacas, barnices, diluyentes y absorbentes para pinturas</t>
  </si>
  <si>
    <t xml:space="preserve">Otros productos quimicos conexos </t>
  </si>
  <si>
    <t>Materiales de limpiezas</t>
  </si>
  <si>
    <t>Utiles de Escritorios, Oficina informatica  y Enseñanza</t>
  </si>
  <si>
    <t>Utiles menores medico quirurgicos</t>
  </si>
  <si>
    <t xml:space="preserve"> Utiles destinado a actividades deportivas y recreacion</t>
  </si>
  <si>
    <t>Utiles de cocina y comedor</t>
  </si>
  <si>
    <t>Productos electricos y afines</t>
  </si>
  <si>
    <t>Otros repuestos y acccesorios menores</t>
  </si>
  <si>
    <t>Productos y Utiles varios n,i,p</t>
  </si>
  <si>
    <t>Bonos para utiles diversos</t>
  </si>
  <si>
    <t>Donaciones a personas</t>
  </si>
  <si>
    <t>Premios literarios deportivos y culturales</t>
  </si>
  <si>
    <t>Becas nacionales</t>
  </si>
  <si>
    <t>Otras transferencias corrientes a gobiernos centrales municipales</t>
  </si>
  <si>
    <t>BIENES MUEBLES, INMUEBLES E INTANGIBLES</t>
  </si>
  <si>
    <t>Muebles de oficina y estanteria</t>
  </si>
  <si>
    <t>Equipo computacional</t>
  </si>
  <si>
    <t>Automoviles y camiones</t>
  </si>
  <si>
    <t>Sistema de aires acondicionado, calefaccion y refrigeracion i. y co.</t>
  </si>
  <si>
    <t>Herramientas y maquinas-herramientas</t>
  </si>
  <si>
    <t>Aves</t>
  </si>
  <si>
    <t>Especie menores de zoologico</t>
  </si>
  <si>
    <t>Obras</t>
  </si>
  <si>
    <t>Obras para edificacion no residencial</t>
  </si>
  <si>
    <t>OBRAS PARA EDIFICACION DE OTRAS ESTRUCTURAS</t>
  </si>
  <si>
    <t>Obras hidraulicas y sanitarias</t>
  </si>
  <si>
    <t>Infraestructura terrestre y obras anexas</t>
  </si>
  <si>
    <t>Infraestructura y plantaciones agricolas</t>
  </si>
  <si>
    <t xml:space="preserve">TOTAL </t>
  </si>
  <si>
    <t xml:space="preserve"> REYNA JOSEFINA ARIAS CARRASCO</t>
  </si>
  <si>
    <t>NOTA:</t>
  </si>
  <si>
    <t>INCLUYE ENERO --FEBRERO</t>
  </si>
  <si>
    <t>2.1.1</t>
  </si>
  <si>
    <t>2.1.3</t>
  </si>
  <si>
    <t>2.1.2</t>
  </si>
  <si>
    <t>2.1.4</t>
  </si>
  <si>
    <t>2.1.5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</si>
  <si>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</si>
  <si>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</si>
  <si>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</si>
  <si>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</si>
  <si>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</si>
  <si>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</si>
  <si>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</si>
  <si>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</si>
  <si>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</si>
  <si>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</si>
  <si>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</si>
  <si>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</si>
  <si>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</si>
  <si>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</si>
  <si>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</si>
  <si>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</si>
  <si>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</si>
  <si>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</si>
  <si>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2.4.1</t>
  </si>
  <si>
    <t>2.4.2</t>
  </si>
  <si>
    <t>2.4.9</t>
  </si>
  <si>
    <t>2.5.1</t>
  </si>
  <si>
    <t>2.5.2</t>
  </si>
  <si>
    <t>2.5.3</t>
  </si>
  <si>
    <t>2.5.4</t>
  </si>
  <si>
    <t>2.5.5</t>
  </si>
  <si>
    <t>2.5.6</t>
  </si>
  <si>
    <t>2.5.9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</si>
  <si>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</si>
  <si>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</si>
  <si>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</si>
  <si>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</si>
  <si>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</si>
  <si>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</si>
  <si>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</si>
  <si>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</si>
  <si>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2.6.9</t>
  </si>
  <si>
    <t>2.7.1</t>
  </si>
  <si>
    <t>2.7.2</t>
  </si>
  <si>
    <t>2.7.3</t>
  </si>
  <si>
    <t>2.7.4</t>
  </si>
  <si>
    <t>2.8.1</t>
  </si>
  <si>
    <t>2.8.2</t>
  </si>
  <si>
    <t>2.9.1</t>
  </si>
  <si>
    <t>2.9.2</t>
  </si>
  <si>
    <t>2.9.4</t>
  </si>
  <si>
    <t>4.1.1</t>
  </si>
  <si>
    <t>4.1.2</t>
  </si>
  <si>
    <t>4.2.1</t>
  </si>
  <si>
    <t>4.2.2</t>
  </si>
  <si>
    <t>4.3.5</t>
  </si>
  <si>
    <t>Servicios tecnicos profesional</t>
  </si>
  <si>
    <t>En RD$</t>
  </si>
  <si>
    <t>Año 2022</t>
  </si>
  <si>
    <t xml:space="preserve">                                             Total</t>
  </si>
  <si>
    <t xml:space="preserve">Presupuesto </t>
  </si>
  <si>
    <t>Aprobado</t>
  </si>
  <si>
    <t>Modificado</t>
  </si>
  <si>
    <t>Gasto devengado</t>
  </si>
  <si>
    <t>0.00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</si>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</sst>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3" fillId="0" borderId="0" xfId="2" applyFont="1" applyAlignment="1"/>
    <xf numFmtId="0" fontId="5" fillId="0" borderId="0" xfId="2" applyFont="1" applyAlignment="1"/>
    <xf numFmtId="0" fontId="3" fillId="0" borderId="0" xfId="2" applyFont="1" applyAlignment="1">
      <alignment horizontal="center"/>
    </xf>
    <xf numFmtId="0" fontId="9" fillId="0" borderId="3" xfId="2" applyFont="1" applyBorder="1" applyAlignment="1"/>
    <xf numFmtId="49" fontId="9" fillId="0" borderId="1" xfId="2" applyNumberFormat="1" applyFont="1" applyBorder="1" applyAlignment="1">
      <alignment horizontal="center"/>
    </xf>
    <xf numFmtId="0" fontId="9" fillId="0" borderId="18" xfId="2" applyFont="1" applyBorder="1" applyAlignment="1"/>
    <xf numFmtId="0" fontId="10" fillId="0" borderId="3" xfId="2" applyFont="1" applyBorder="1" applyAlignment="1">
      <alignment horizontal="center" vertical="top"/>
    </xf>
    <xf numFmtId="43" fontId="10" fillId="0" borderId="3" xfId="3" applyFont="1" applyBorder="1" applyAlignment="1">
      <alignment horizontal="center" vertical="top"/>
    </xf>
    <xf numFmtId="49" fontId="10" fillId="0" borderId="3" xfId="2" applyNumberFormat="1" applyFont="1" applyBorder="1" applyAlignment="1">
      <alignment horizontal="center" vertical="top"/>
    </xf>
    <xf numFmtId="4" fontId="10" fillId="0" borderId="3" xfId="2" applyNumberFormat="1" applyFont="1" applyBorder="1" applyAlignment="1">
      <alignment horizontal="center" vertical="top"/>
    </xf>
    <xf numFmtId="49" fontId="10" fillId="0" borderId="4" xfId="2" applyNumberFormat="1" applyFont="1" applyBorder="1" applyAlignment="1">
      <alignment horizontal="center" vertical="top"/>
    </xf>
    <xf numFmtId="0" fontId="10" fillId="0" borderId="4" xfId="2" applyFont="1" applyBorder="1" applyAlignment="1">
      <alignment horizontal="center" vertical="top"/>
    </xf>
    <xf numFmtId="4" fontId="11" fillId="0" borderId="8" xfId="2" applyNumberFormat="1" applyFont="1" applyBorder="1" applyAlignment="1">
      <alignment horizontal="center" vertical="top"/>
    </xf>
    <xf numFmtId="49" fontId="10" fillId="0" borderId="9" xfId="2" applyNumberFormat="1" applyFont="1" applyBorder="1" applyAlignment="1">
      <alignment horizontal="center" vertical="top"/>
    </xf>
    <xf numFmtId="0" fontId="10" fillId="0" borderId="9" xfId="2" applyFont="1" applyBorder="1" applyAlignment="1">
      <alignment horizontal="center" vertical="top"/>
    </xf>
    <xf numFmtId="4" fontId="11" fillId="0" borderId="10" xfId="2" applyNumberFormat="1" applyFont="1" applyBorder="1" applyAlignment="1">
      <alignment horizontal="center" vertical="top"/>
    </xf>
    <xf numFmtId="0" fontId="11" fillId="0" borderId="10" xfId="2" applyFont="1" applyBorder="1" applyAlignment="1">
      <alignment vertical="top"/>
    </xf>
    <xf numFmtId="0" fontId="11" fillId="0" borderId="11" xfId="2" applyFont="1" applyBorder="1" applyAlignment="1">
      <alignment vertical="top"/>
    </xf>
    <xf numFmtId="4" fontId="11" fillId="0" borderId="13" xfId="2" applyNumberFormat="1" applyFont="1" applyBorder="1" applyAlignment="1">
      <alignment horizontal="center" vertical="top"/>
    </xf>
    <xf numFmtId="0" fontId="10" fillId="0" borderId="1" xfId="2" applyFont="1" applyBorder="1" applyAlignment="1">
      <alignment vertical="top"/>
    </xf>
    <xf numFmtId="0" fontId="10" fillId="0" borderId="18" xfId="2" applyFont="1" applyBorder="1" applyAlignment="1">
      <alignment vertical="top"/>
    </xf>
    <xf numFmtId="164" fontId="10" fillId="0" borderId="3" xfId="1" applyFont="1" applyBorder="1" applyAlignment="1">
      <alignment vertical="top"/>
    </xf>
    <xf numFmtId="0" fontId="10" fillId="0" borderId="4" xfId="2" applyFont="1" applyFill="1" applyBorder="1" applyAlignment="1">
      <alignment horizontal="center" vertical="top"/>
    </xf>
    <xf numFmtId="0" fontId="11" fillId="0" borderId="5" xfId="2" applyFont="1" applyFill="1" applyBorder="1" applyAlignment="1">
      <alignment vertical="top"/>
    </xf>
    <xf numFmtId="0" fontId="11" fillId="0" borderId="6" xfId="2" applyFont="1" applyFill="1" applyBorder="1" applyAlignment="1">
      <alignment vertical="top"/>
    </xf>
    <xf numFmtId="164" fontId="11" fillId="0" borderId="4" xfId="1" applyFont="1" applyFill="1" applyBorder="1" applyAlignment="1">
      <alignment vertical="top"/>
    </xf>
    <xf numFmtId="0" fontId="11" fillId="0" borderId="8" xfId="2" applyFont="1" applyFill="1" applyBorder="1" applyAlignment="1">
      <alignment vertical="top"/>
    </xf>
    <xf numFmtId="0" fontId="11" fillId="0" borderId="7" xfId="2" applyFont="1" applyFill="1" applyBorder="1" applyAlignment="1">
      <alignment vertical="top"/>
    </xf>
    <xf numFmtId="49" fontId="11" fillId="0" borderId="9" xfId="1" applyNumberFormat="1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center" vertical="top"/>
    </xf>
    <xf numFmtId="0" fontId="11" fillId="0" borderId="10" xfId="2" applyFont="1" applyFill="1" applyBorder="1" applyAlignment="1">
      <alignment vertical="top"/>
    </xf>
    <xf numFmtId="0" fontId="11" fillId="0" borderId="11" xfId="2" applyFont="1" applyFill="1" applyBorder="1" applyAlignment="1">
      <alignment vertical="top"/>
    </xf>
    <xf numFmtId="164" fontId="11" fillId="0" borderId="9" xfId="1" applyFont="1" applyFill="1" applyBorder="1" applyAlignment="1">
      <alignment vertical="top"/>
    </xf>
    <xf numFmtId="0" fontId="10" fillId="0" borderId="12" xfId="2" applyFont="1" applyFill="1" applyBorder="1" applyAlignment="1">
      <alignment horizontal="center" vertical="top"/>
    </xf>
    <xf numFmtId="0" fontId="11" fillId="0" borderId="13" xfId="2" applyFont="1" applyFill="1" applyBorder="1" applyAlignment="1">
      <alignment vertical="top"/>
    </xf>
    <xf numFmtId="0" fontId="11" fillId="0" borderId="14" xfId="2" applyFont="1" applyFill="1" applyBorder="1" applyAlignment="1">
      <alignment vertical="top"/>
    </xf>
    <xf numFmtId="49" fontId="11" fillId="0" borderId="0" xfId="1" applyNumberFormat="1" applyFont="1" applyFill="1" applyBorder="1" applyAlignment="1">
      <alignment horizontal="center" vertical="top"/>
    </xf>
    <xf numFmtId="0" fontId="10" fillId="0" borderId="13" xfId="2" applyFont="1" applyFill="1" applyBorder="1" applyAlignment="1">
      <alignment horizontal="center" vertical="top"/>
    </xf>
    <xf numFmtId="0" fontId="11" fillId="0" borderId="19" xfId="2" applyFont="1" applyFill="1" applyBorder="1" applyAlignment="1">
      <alignment vertical="top"/>
    </xf>
    <xf numFmtId="49" fontId="11" fillId="0" borderId="13" xfId="1" applyNumberFormat="1" applyFont="1" applyFill="1" applyBorder="1" applyAlignment="1">
      <alignment horizontal="center" vertical="top"/>
    </xf>
    <xf numFmtId="0" fontId="10" fillId="0" borderId="17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center" vertical="top"/>
    </xf>
    <xf numFmtId="0" fontId="11" fillId="0" borderId="15" xfId="2" applyFont="1" applyFill="1" applyBorder="1" applyAlignment="1">
      <alignment vertical="top"/>
    </xf>
    <xf numFmtId="164" fontId="11" fillId="0" borderId="17" xfId="1" applyFont="1" applyFill="1" applyBorder="1" applyAlignment="1">
      <alignment vertical="top"/>
    </xf>
    <xf numFmtId="0" fontId="10" fillId="0" borderId="20" xfId="2" applyFont="1" applyFill="1" applyBorder="1" applyAlignment="1">
      <alignment horizontal="center" vertical="top"/>
    </xf>
    <xf numFmtId="0" fontId="11" fillId="0" borderId="17" xfId="2" applyFont="1" applyFill="1" applyBorder="1" applyAlignment="1">
      <alignment vertical="top"/>
    </xf>
    <xf numFmtId="0" fontId="11" fillId="0" borderId="0" xfId="2" applyFont="1" applyFill="1" applyBorder="1" applyAlignment="1">
      <alignment vertical="top"/>
    </xf>
    <xf numFmtId="164" fontId="11" fillId="0" borderId="8" xfId="1" applyFont="1" applyFill="1" applyBorder="1" applyAlignment="1">
      <alignment vertical="top"/>
    </xf>
    <xf numFmtId="164" fontId="11" fillId="0" borderId="12" xfId="1" applyFont="1" applyFill="1" applyBorder="1" applyAlignment="1">
      <alignment vertical="top"/>
    </xf>
    <xf numFmtId="164" fontId="11" fillId="0" borderId="0" xfId="1" applyFont="1" applyFill="1" applyBorder="1" applyAlignment="1">
      <alignment vertical="top"/>
    </xf>
    <xf numFmtId="0" fontId="10" fillId="0" borderId="3" xfId="2" applyFont="1" applyFill="1" applyBorder="1" applyAlignment="1">
      <alignment horizontal="center" vertical="top"/>
    </xf>
    <xf numFmtId="164" fontId="10" fillId="0" borderId="3" xfId="1" applyFont="1" applyFill="1" applyBorder="1" applyAlignment="1">
      <alignment vertical="top"/>
    </xf>
    <xf numFmtId="49" fontId="11" fillId="0" borderId="4" xfId="1" applyNumberFormat="1" applyFont="1" applyFill="1" applyBorder="1" applyAlignment="1">
      <alignment horizontal="center" vertical="top"/>
    </xf>
    <xf numFmtId="0" fontId="10" fillId="0" borderId="16" xfId="2" applyFont="1" applyFill="1" applyBorder="1" applyAlignment="1">
      <alignment horizontal="center" vertical="top"/>
    </xf>
    <xf numFmtId="49" fontId="11" fillId="0" borderId="10" xfId="1" applyNumberFormat="1" applyFont="1" applyFill="1" applyBorder="1" applyAlignment="1">
      <alignment horizontal="center" vertical="top"/>
    </xf>
    <xf numFmtId="164" fontId="11" fillId="0" borderId="13" xfId="1" applyFont="1" applyFill="1" applyBorder="1" applyAlignment="1">
      <alignment vertical="top"/>
    </xf>
    <xf numFmtId="49" fontId="11" fillId="0" borderId="8" xfId="1" applyNumberFormat="1" applyFont="1" applyFill="1" applyBorder="1" applyAlignment="1">
      <alignment horizontal="center" vertical="top"/>
    </xf>
    <xf numFmtId="0" fontId="10" fillId="0" borderId="18" xfId="2" applyFont="1" applyFill="1" applyBorder="1" applyAlignment="1">
      <alignment horizontal="center" vertical="top"/>
    </xf>
    <xf numFmtId="0" fontId="6" fillId="0" borderId="1" xfId="0" applyFont="1" applyFill="1" applyBorder="1"/>
    <xf numFmtId="0" fontId="6" fillId="0" borderId="2" xfId="0" applyFont="1" applyFill="1" applyBorder="1"/>
    <xf numFmtId="164" fontId="6" fillId="0" borderId="3" xfId="1" applyFont="1" applyFill="1" applyBorder="1"/>
    <xf numFmtId="49" fontId="11" fillId="0" borderId="17" xfId="1" applyNumberFormat="1" applyFont="1" applyFill="1" applyBorder="1" applyAlignment="1">
      <alignment horizontal="center" vertical="top"/>
    </xf>
    <xf numFmtId="0" fontId="11" fillId="0" borderId="20" xfId="2" applyFont="1" applyFill="1" applyBorder="1" applyAlignment="1">
      <alignment vertical="top"/>
    </xf>
    <xf numFmtId="0" fontId="10" fillId="0" borderId="1" xfId="2" applyFont="1" applyFill="1" applyBorder="1" applyAlignment="1">
      <alignment vertical="top"/>
    </xf>
    <xf numFmtId="0" fontId="10" fillId="0" borderId="18" xfId="2" applyFont="1" applyFill="1" applyBorder="1" applyAlignment="1">
      <alignment vertical="top"/>
    </xf>
    <xf numFmtId="49" fontId="11" fillId="0" borderId="3" xfId="1" applyNumberFormat="1" applyFont="1" applyFill="1" applyBorder="1" applyAlignment="1">
      <alignment horizontal="center" vertical="top"/>
    </xf>
    <xf numFmtId="0" fontId="10" fillId="0" borderId="14" xfId="2" applyFont="1" applyFill="1" applyBorder="1" applyAlignment="1">
      <alignment horizontal="center" vertical="top"/>
    </xf>
    <xf numFmtId="0" fontId="11" fillId="0" borderId="1" xfId="2" applyFont="1" applyFill="1" applyBorder="1" applyAlignment="1">
      <alignment vertical="top"/>
    </xf>
    <xf numFmtId="0" fontId="11" fillId="0" borderId="18" xfId="2" applyFont="1" applyFill="1" applyBorder="1" applyAlignment="1">
      <alignment vertical="top"/>
    </xf>
    <xf numFmtId="49" fontId="11" fillId="0" borderId="12" xfId="1" applyNumberFormat="1" applyFont="1" applyFill="1" applyBorder="1" applyAlignment="1">
      <alignment horizontal="center" vertical="top"/>
    </xf>
    <xf numFmtId="49" fontId="11" fillId="0" borderId="16" xfId="1" applyNumberFormat="1" applyFont="1" applyFill="1" applyBorder="1" applyAlignment="1">
      <alignment horizontal="center" vertical="top"/>
    </xf>
    <xf numFmtId="0" fontId="10" fillId="0" borderId="28" xfId="2" applyFont="1" applyFill="1" applyBorder="1" applyAlignment="1">
      <alignment horizontal="center" vertical="top"/>
    </xf>
    <xf numFmtId="0" fontId="10" fillId="0" borderId="26" xfId="2" applyFont="1" applyFill="1" applyBorder="1" applyAlignment="1">
      <alignment vertical="top"/>
    </xf>
    <xf numFmtId="0" fontId="10" fillId="0" borderId="24" xfId="2" applyFont="1" applyFill="1" applyBorder="1" applyAlignment="1">
      <alignment horizontal="center" vertical="top"/>
    </xf>
    <xf numFmtId="0" fontId="10" fillId="0" borderId="29" xfId="2" applyFont="1" applyFill="1" applyBorder="1" applyAlignment="1">
      <alignment horizontal="center" vertical="top"/>
    </xf>
    <xf numFmtId="0" fontId="10" fillId="0" borderId="22" xfId="2" applyFont="1" applyFill="1" applyBorder="1" applyAlignment="1">
      <alignment vertical="top"/>
    </xf>
    <xf numFmtId="0" fontId="10" fillId="0" borderId="8" xfId="2" applyFont="1" applyFill="1" applyBorder="1" applyAlignment="1">
      <alignment vertical="top"/>
    </xf>
    <xf numFmtId="0" fontId="10" fillId="0" borderId="7" xfId="2" applyFont="1" applyFill="1" applyBorder="1" applyAlignment="1">
      <alignment vertical="top"/>
    </xf>
    <xf numFmtId="0" fontId="8" fillId="0" borderId="0" xfId="2" applyFont="1" applyFill="1" applyBorder="1" applyAlignment="1"/>
    <xf numFmtId="164" fontId="8" fillId="0" borderId="0" xfId="1" applyFont="1" applyFill="1" applyBorder="1" applyAlignment="1"/>
    <xf numFmtId="0" fontId="8" fillId="0" borderId="23" xfId="2" applyFont="1" applyFill="1" applyBorder="1" applyAlignment="1"/>
    <xf numFmtId="164" fontId="8" fillId="0" borderId="3" xfId="1" applyFont="1" applyFill="1" applyBorder="1" applyAlignment="1"/>
    <xf numFmtId="0" fontId="8" fillId="0" borderId="9" xfId="2" applyFont="1" applyFill="1" applyBorder="1" applyAlignment="1"/>
    <xf numFmtId="0" fontId="8" fillId="0" borderId="10" xfId="2" applyFont="1" applyFill="1" applyBorder="1" applyAlignment="1"/>
    <xf numFmtId="0" fontId="9" fillId="0" borderId="10" xfId="2" applyFont="1" applyFill="1" applyBorder="1" applyAlignment="1"/>
    <xf numFmtId="0" fontId="9" fillId="0" borderId="11" xfId="2" applyFont="1" applyFill="1" applyBorder="1" applyAlignment="1"/>
    <xf numFmtId="49" fontId="9" fillId="0" borderId="7" xfId="1" applyNumberFormat="1" applyFont="1" applyFill="1" applyBorder="1" applyAlignment="1">
      <alignment horizontal="center"/>
    </xf>
    <xf numFmtId="0" fontId="6" fillId="0" borderId="9" xfId="0" applyFont="1" applyFill="1" applyBorder="1"/>
    <xf numFmtId="49" fontId="9" fillId="0" borderId="9" xfId="1" applyNumberFormat="1" applyFont="1" applyFill="1" applyBorder="1" applyAlignment="1">
      <alignment horizontal="center"/>
    </xf>
    <xf numFmtId="0" fontId="8" fillId="0" borderId="11" xfId="2" applyFont="1" applyFill="1" applyBorder="1" applyAlignment="1"/>
    <xf numFmtId="49" fontId="8" fillId="0" borderId="9" xfId="1" applyNumberFormat="1" applyFont="1" applyFill="1" applyBorder="1" applyAlignment="1"/>
    <xf numFmtId="49" fontId="9" fillId="0" borderId="11" xfId="1" applyNumberFormat="1" applyFont="1" applyFill="1" applyBorder="1" applyAlignment="1">
      <alignment horizontal="center"/>
    </xf>
    <xf numFmtId="0" fontId="8" fillId="0" borderId="12" xfId="2" applyFont="1" applyFill="1" applyBorder="1" applyAlignment="1"/>
    <xf numFmtId="0" fontId="8" fillId="0" borderId="13" xfId="2" applyFont="1" applyFill="1" applyBorder="1" applyAlignment="1"/>
    <xf numFmtId="0" fontId="8" fillId="0" borderId="14" xfId="2" applyFont="1" applyFill="1" applyBorder="1" applyAlignment="1"/>
    <xf numFmtId="49" fontId="9" fillId="0" borderId="14" xfId="1" applyNumberFormat="1" applyFont="1" applyFill="1" applyBorder="1" applyAlignment="1">
      <alignment horizontal="center"/>
    </xf>
    <xf numFmtId="0" fontId="8" fillId="0" borderId="1" xfId="2" applyFont="1" applyFill="1" applyBorder="1" applyAlignment="1"/>
    <xf numFmtId="0" fontId="8" fillId="0" borderId="2" xfId="2" applyFont="1" applyFill="1" applyBorder="1" applyAlignment="1"/>
    <xf numFmtId="0" fontId="8" fillId="0" borderId="18" xfId="2" applyFont="1" applyFill="1" applyBorder="1" applyAlignment="1"/>
    <xf numFmtId="49" fontId="9" fillId="0" borderId="3" xfId="1" applyNumberFormat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center"/>
    </xf>
    <xf numFmtId="164" fontId="8" fillId="2" borderId="3" xfId="1" applyFont="1" applyFill="1" applyBorder="1" applyAlignment="1"/>
    <xf numFmtId="0" fontId="6" fillId="0" borderId="0" xfId="0" applyFont="1" applyFill="1"/>
    <xf numFmtId="0" fontId="7" fillId="0" borderId="0" xfId="0" applyFont="1" applyFill="1"/>
    <xf numFmtId="164" fontId="8" fillId="3" borderId="3" xfId="1" applyFont="1" applyFill="1" applyBorder="1" applyAlignment="1"/>
    <xf numFmtId="164" fontId="10" fillId="0" borderId="4" xfId="1" applyFont="1" applyFill="1" applyBorder="1" applyAlignment="1">
      <alignment vertical="top"/>
    </xf>
    <xf numFmtId="164" fontId="11" fillId="0" borderId="19" xfId="1" applyFont="1" applyFill="1" applyBorder="1" applyAlignment="1">
      <alignment vertical="top"/>
    </xf>
    <xf numFmtId="49" fontId="11" fillId="0" borderId="24" xfId="1" applyNumberFormat="1" applyFont="1" applyFill="1" applyBorder="1" applyAlignment="1">
      <alignment horizontal="center" vertical="top"/>
    </xf>
    <xf numFmtId="49" fontId="11" fillId="0" borderId="23" xfId="1" applyNumberFormat="1" applyFont="1" applyFill="1" applyBorder="1" applyAlignment="1">
      <alignment horizontal="center" vertical="top"/>
    </xf>
    <xf numFmtId="49" fontId="11" fillId="0" borderId="19" xfId="1" applyNumberFormat="1" applyFont="1" applyFill="1" applyBorder="1" applyAlignment="1">
      <alignment horizontal="center" vertical="top"/>
    </xf>
    <xf numFmtId="4" fontId="11" fillId="0" borderId="9" xfId="2" applyNumberFormat="1" applyFont="1" applyBorder="1" applyAlignment="1">
      <alignment horizontal="center" vertical="top"/>
    </xf>
    <xf numFmtId="4" fontId="11" fillId="0" borderId="12" xfId="2" applyNumberFormat="1" applyFont="1" applyBorder="1" applyAlignment="1">
      <alignment horizontal="center" vertical="top"/>
    </xf>
    <xf numFmtId="4" fontId="11" fillId="0" borderId="4" xfId="2" applyNumberFormat="1" applyFont="1" applyBorder="1" applyAlignment="1">
      <alignment horizontal="center" vertical="top"/>
    </xf>
    <xf numFmtId="49" fontId="8" fillId="0" borderId="10" xfId="1" applyNumberFormat="1" applyFont="1" applyFill="1" applyBorder="1" applyAlignment="1"/>
    <xf numFmtId="49" fontId="10" fillId="0" borderId="3" xfId="1" applyNumberFormat="1" applyFont="1" applyFill="1" applyBorder="1" applyAlignment="1">
      <alignment horizontal="center" vertical="top"/>
    </xf>
    <xf numFmtId="164" fontId="11" fillId="0" borderId="16" xfId="1" applyFont="1" applyFill="1" applyBorder="1" applyAlignment="1">
      <alignment vertical="top"/>
    </xf>
    <xf numFmtId="43" fontId="10" fillId="0" borderId="1" xfId="3" applyFont="1" applyBorder="1" applyAlignment="1">
      <alignment horizontal="center" vertical="top"/>
    </xf>
    <xf numFmtId="0" fontId="11" fillId="0" borderId="7" xfId="2" applyFont="1" applyBorder="1" applyAlignment="1">
      <alignment vertical="top"/>
    </xf>
    <xf numFmtId="0" fontId="13" fillId="0" borderId="31" xfId="2" applyFont="1" applyBorder="1" applyAlignment="1"/>
    <xf numFmtId="0" fontId="13" fillId="0" borderId="32" xfId="2" applyFont="1" applyBorder="1" applyAlignment="1"/>
    <xf numFmtId="49" fontId="2" fillId="0" borderId="33" xfId="2" applyNumberFormat="1" applyFont="1" applyBorder="1" applyAlignment="1">
      <alignment horizontal="center"/>
    </xf>
    <xf numFmtId="49" fontId="14" fillId="0" borderId="0" xfId="2" applyNumberFormat="1" applyFont="1" applyBorder="1" applyAlignment="1">
      <alignment horizontal="center"/>
    </xf>
    <xf numFmtId="49" fontId="2" fillId="0" borderId="27" xfId="2" applyNumberFormat="1" applyFont="1" applyBorder="1" applyAlignment="1">
      <alignment horizontal="center"/>
    </xf>
    <xf numFmtId="0" fontId="15" fillId="0" borderId="35" xfId="2" applyFont="1" applyBorder="1" applyAlignment="1">
      <alignment horizontal="center"/>
    </xf>
    <xf numFmtId="164" fontId="14" fillId="0" borderId="35" xfId="2" applyNumberFormat="1" applyFont="1" applyBorder="1" applyAlignment="1">
      <alignment horizontal="center"/>
    </xf>
    <xf numFmtId="49" fontId="4" fillId="0" borderId="0" xfId="2" applyNumberFormat="1" applyFont="1" applyBorder="1" applyAlignment="1">
      <alignment horizontal="center"/>
    </xf>
    <xf numFmtId="49" fontId="2" fillId="0" borderId="38" xfId="2" applyNumberFormat="1" applyFont="1" applyBorder="1" applyAlignment="1">
      <alignment horizontal="center"/>
    </xf>
    <xf numFmtId="0" fontId="2" fillId="0" borderId="0" xfId="2" applyFont="1" applyBorder="1" applyAlignment="1"/>
    <xf numFmtId="49" fontId="2" fillId="0" borderId="0" xfId="2" applyNumberFormat="1" applyFont="1" applyBorder="1" applyAlignment="1">
      <alignment horizontal="center"/>
    </xf>
    <xf numFmtId="0" fontId="0" fillId="3" borderId="12" xfId="0" applyFill="1" applyBorder="1" applyAlignment="1">
      <alignment wrapText="1"/>
    </xf>
    <xf numFmtId="0" fontId="0" fillId="3" borderId="20" xfId="0" applyFill="1" applyBorder="1" applyAlignment="1">
      <alignment wrapText="1"/>
    </xf>
    <xf numFmtId="49" fontId="17" fillId="0" borderId="1" xfId="2" applyNumberFormat="1" applyFont="1" applyBorder="1" applyAlignment="1">
      <alignment horizontal="center" vertical="top"/>
    </xf>
    <xf numFmtId="49" fontId="17" fillId="0" borderId="2" xfId="2" applyNumberFormat="1" applyFont="1" applyBorder="1" applyAlignment="1">
      <alignment horizontal="center" vertical="top"/>
    </xf>
    <xf numFmtId="49" fontId="17" fillId="0" borderId="39" xfId="2" applyNumberFormat="1" applyFont="1" applyBorder="1" applyAlignment="1">
      <alignment horizontal="center" vertical="top"/>
    </xf>
    <xf numFmtId="164" fontId="0" fillId="0" borderId="3" xfId="1" applyFont="1" applyBorder="1"/>
    <xf numFmtId="164" fontId="0" fillId="0" borderId="3" xfId="0" applyNumberFormat="1" applyBorder="1"/>
    <xf numFmtId="0" fontId="0" fillId="0" borderId="3" xfId="0" applyBorder="1"/>
    <xf numFmtId="0" fontId="0" fillId="0" borderId="1" xfId="0" applyBorder="1"/>
    <xf numFmtId="0" fontId="17" fillId="0" borderId="4" xfId="2" applyFont="1" applyBorder="1" applyAlignment="1">
      <alignment horizontal="center" vertical="top"/>
    </xf>
    <xf numFmtId="43" fontId="12" fillId="0" borderId="3" xfId="5" applyFont="1" applyBorder="1"/>
    <xf numFmtId="164" fontId="12" fillId="0" borderId="3" xfId="1" applyFont="1" applyBorder="1"/>
    <xf numFmtId="43" fontId="12" fillId="0" borderId="3" xfId="0" applyNumberFormat="1" applyFont="1" applyBorder="1"/>
    <xf numFmtId="0" fontId="17" fillId="0" borderId="9" xfId="2" applyFont="1" applyBorder="1" applyAlignment="1">
      <alignment horizontal="center" vertical="top"/>
    </xf>
    <xf numFmtId="43" fontId="0" fillId="0" borderId="4" xfId="5" applyFont="1" applyBorder="1"/>
    <xf numFmtId="164" fontId="0" fillId="0" borderId="4" xfId="1" applyFont="1" applyBorder="1"/>
    <xf numFmtId="164" fontId="0" fillId="0" borderId="8" xfId="1" applyFont="1" applyBorder="1"/>
    <xf numFmtId="164" fontId="0" fillId="0" borderId="9" xfId="1" applyFont="1" applyBorder="1"/>
    <xf numFmtId="43" fontId="18" fillId="0" borderId="10" xfId="3" applyFont="1" applyBorder="1" applyAlignment="1">
      <alignment horizontal="left" vertical="top"/>
    </xf>
    <xf numFmtId="164" fontId="0" fillId="0" borderId="10" xfId="1" applyFont="1" applyBorder="1"/>
    <xf numFmtId="0" fontId="18" fillId="0" borderId="10" xfId="2" applyFont="1" applyBorder="1" applyAlignment="1">
      <alignment horizontal="left" vertical="top"/>
    </xf>
    <xf numFmtId="0" fontId="18" fillId="0" borderId="11" xfId="2" applyFont="1" applyBorder="1" applyAlignment="1">
      <alignment horizontal="left" vertical="top"/>
    </xf>
    <xf numFmtId="43" fontId="0" fillId="0" borderId="9" xfId="5" applyFont="1" applyBorder="1"/>
    <xf numFmtId="0" fontId="17" fillId="0" borderId="0" xfId="2" applyFont="1" applyBorder="1" applyAlignment="1">
      <alignment horizontal="center" vertical="top"/>
    </xf>
    <xf numFmtId="0" fontId="18" fillId="0" borderId="0" xfId="2" applyFont="1" applyBorder="1" applyAlignment="1">
      <alignment vertical="top"/>
    </xf>
    <xf numFmtId="49" fontId="12" fillId="0" borderId="3" xfId="5" applyNumberFormat="1" applyFont="1" applyBorder="1" applyAlignment="1">
      <alignment horizontal="center"/>
    </xf>
    <xf numFmtId="49" fontId="12" fillId="0" borderId="3" xfId="1" applyNumberFormat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7" fillId="0" borderId="21" xfId="2" applyFont="1" applyBorder="1" applyAlignment="1">
      <alignment horizontal="center" vertical="top"/>
    </xf>
    <xf numFmtId="0" fontId="17" fillId="0" borderId="2" xfId="2" applyFont="1" applyBorder="1" applyAlignment="1">
      <alignment horizontal="center" vertical="top"/>
    </xf>
    <xf numFmtId="0" fontId="17" fillId="0" borderId="1" xfId="2" applyFont="1" applyBorder="1" applyAlignment="1">
      <alignment vertical="top"/>
    </xf>
    <xf numFmtId="0" fontId="17" fillId="0" borderId="18" xfId="2" applyFont="1" applyBorder="1" applyAlignment="1">
      <alignment vertical="top"/>
    </xf>
    <xf numFmtId="43" fontId="12" fillId="0" borderId="3" xfId="5" applyFont="1" applyBorder="1" applyAlignment="1">
      <alignment horizontal="center"/>
    </xf>
    <xf numFmtId="43" fontId="12" fillId="0" borderId="1" xfId="5" applyFont="1" applyBorder="1" applyAlignment="1">
      <alignment horizontal="center"/>
    </xf>
    <xf numFmtId="0" fontId="18" fillId="0" borderId="5" xfId="2" applyFont="1" applyBorder="1" applyAlignment="1">
      <alignment vertical="top"/>
    </xf>
    <xf numFmtId="0" fontId="18" fillId="0" borderId="32" xfId="2" applyFont="1" applyBorder="1" applyAlignment="1">
      <alignment vertical="top"/>
    </xf>
    <xf numFmtId="0" fontId="18" fillId="0" borderId="10" xfId="2" applyFont="1" applyBorder="1" applyAlignment="1">
      <alignment vertical="top"/>
    </xf>
    <xf numFmtId="0" fontId="18" fillId="0" borderId="30" xfId="2" applyFont="1" applyBorder="1" applyAlignment="1">
      <alignment vertical="top"/>
    </xf>
    <xf numFmtId="0" fontId="18" fillId="0" borderId="11" xfId="2" applyFont="1" applyBorder="1" applyAlignment="1">
      <alignment vertical="top"/>
    </xf>
    <xf numFmtId="43" fontId="18" fillId="0" borderId="10" xfId="5" applyFont="1" applyBorder="1" applyAlignment="1">
      <alignment vertical="top"/>
    </xf>
    <xf numFmtId="43" fontId="18" fillId="0" borderId="10" xfId="3" applyFont="1" applyBorder="1" applyAlignment="1">
      <alignment vertical="top"/>
    </xf>
    <xf numFmtId="43" fontId="0" fillId="0" borderId="12" xfId="5" applyFont="1" applyBorder="1"/>
    <xf numFmtId="43" fontId="18" fillId="0" borderId="9" xfId="3" applyFont="1" applyBorder="1" applyAlignment="1">
      <alignment vertical="top"/>
    </xf>
    <xf numFmtId="0" fontId="17" fillId="0" borderId="12" xfId="2" applyFont="1" applyBorder="1" applyAlignment="1">
      <alignment horizontal="center" vertical="top"/>
    </xf>
    <xf numFmtId="0" fontId="18" fillId="0" borderId="13" xfId="2" applyFont="1" applyBorder="1" applyAlignment="1">
      <alignment vertical="top"/>
    </xf>
    <xf numFmtId="0" fontId="18" fillId="0" borderId="14" xfId="2" applyFont="1" applyBorder="1" applyAlignment="1">
      <alignment vertical="top"/>
    </xf>
    <xf numFmtId="43" fontId="18" fillId="0" borderId="12" xfId="3" applyFont="1" applyBorder="1" applyAlignment="1">
      <alignment vertical="top"/>
    </xf>
    <xf numFmtId="164" fontId="0" fillId="0" borderId="12" xfId="1" applyFont="1" applyBorder="1"/>
    <xf numFmtId="164" fontId="0" fillId="0" borderId="13" xfId="1" applyFont="1" applyBorder="1"/>
    <xf numFmtId="0" fontId="17" fillId="0" borderId="3" xfId="2" applyFont="1" applyBorder="1" applyAlignment="1">
      <alignment horizontal="center" vertical="top"/>
    </xf>
    <xf numFmtId="0" fontId="18" fillId="0" borderId="1" xfId="2" applyFont="1" applyBorder="1" applyAlignment="1">
      <alignment vertical="top"/>
    </xf>
    <xf numFmtId="0" fontId="18" fillId="0" borderId="18" xfId="2" applyFont="1" applyBorder="1" applyAlignment="1">
      <alignment vertical="top"/>
    </xf>
    <xf numFmtId="0" fontId="17" fillId="0" borderId="24" xfId="2" applyFont="1" applyBorder="1" applyAlignment="1">
      <alignment horizontal="center" vertical="top"/>
    </xf>
    <xf numFmtId="43" fontId="17" fillId="0" borderId="3" xfId="3" applyFont="1" applyBorder="1" applyAlignment="1">
      <alignment vertical="top"/>
    </xf>
    <xf numFmtId="43" fontId="18" fillId="0" borderId="8" xfId="3" applyFont="1" applyBorder="1" applyAlignment="1">
      <alignment vertical="top"/>
    </xf>
    <xf numFmtId="0" fontId="18" fillId="0" borderId="8" xfId="2" applyFont="1" applyBorder="1" applyAlignment="1">
      <alignment vertical="top"/>
    </xf>
    <xf numFmtId="0" fontId="18" fillId="0" borderId="7" xfId="2" applyFont="1" applyBorder="1" applyAlignment="1">
      <alignment vertical="top"/>
    </xf>
    <xf numFmtId="0" fontId="17" fillId="0" borderId="11" xfId="2" applyFont="1" applyBorder="1" applyAlignment="1">
      <alignment horizontal="center" vertical="top"/>
    </xf>
    <xf numFmtId="0" fontId="18" fillId="0" borderId="9" xfId="2" applyFont="1" applyBorder="1" applyAlignment="1">
      <alignment vertical="top"/>
    </xf>
    <xf numFmtId="0" fontId="17" fillId="0" borderId="40" xfId="2" applyFont="1" applyBorder="1" applyAlignment="1">
      <alignment horizontal="center" vertical="top"/>
    </xf>
    <xf numFmtId="0" fontId="17" fillId="0" borderId="18" xfId="2" applyFont="1" applyBorder="1" applyAlignment="1">
      <alignment horizontal="center" vertical="top"/>
    </xf>
    <xf numFmtId="0" fontId="19" fillId="0" borderId="1" xfId="0" applyFont="1" applyBorder="1"/>
    <xf numFmtId="0" fontId="19" fillId="0" borderId="18" xfId="0" applyFont="1" applyBorder="1"/>
    <xf numFmtId="0" fontId="17" fillId="0" borderId="16" xfId="2" applyFont="1" applyBorder="1" applyAlignment="1">
      <alignment horizontal="center" vertical="top"/>
    </xf>
    <xf numFmtId="0" fontId="17" fillId="0" borderId="21" xfId="2" applyFont="1" applyBorder="1" applyAlignment="1">
      <alignment vertical="top"/>
    </xf>
    <xf numFmtId="0" fontId="17" fillId="0" borderId="29" xfId="2" applyFont="1" applyBorder="1" applyAlignment="1">
      <alignment vertical="top"/>
    </xf>
    <xf numFmtId="43" fontId="4" fillId="0" borderId="3" xfId="3" applyFont="1" applyBorder="1"/>
    <xf numFmtId="43" fontId="2" fillId="0" borderId="10" xfId="3" applyFont="1" applyBorder="1"/>
    <xf numFmtId="0" fontId="17" fillId="0" borderId="23" xfId="2" applyFont="1" applyBorder="1" applyAlignment="1">
      <alignment horizontal="center" vertical="top"/>
    </xf>
    <xf numFmtId="0" fontId="17" fillId="0" borderId="25" xfId="2" applyFont="1" applyBorder="1" applyAlignment="1">
      <alignment vertical="top"/>
    </xf>
    <xf numFmtId="0" fontId="18" fillId="0" borderId="28" xfId="2" applyFont="1" applyBorder="1" applyAlignment="1">
      <alignment vertical="top"/>
    </xf>
    <xf numFmtId="43" fontId="12" fillId="0" borderId="9" xfId="5" applyFont="1" applyBorder="1" applyAlignment="1">
      <alignment horizontal="center"/>
    </xf>
    <xf numFmtId="43" fontId="12" fillId="0" borderId="23" xfId="5" applyFont="1" applyBorder="1"/>
    <xf numFmtId="49" fontId="12" fillId="0" borderId="23" xfId="1" applyNumberFormat="1" applyFont="1" applyBorder="1" applyAlignment="1">
      <alignment horizontal="center"/>
    </xf>
    <xf numFmtId="43" fontId="1" fillId="0" borderId="9" xfId="5" applyFont="1" applyBorder="1" applyAlignment="1">
      <alignment horizontal="center"/>
    </xf>
    <xf numFmtId="43" fontId="12" fillId="0" borderId="9" xfId="5" applyFont="1" applyBorder="1"/>
    <xf numFmtId="49" fontId="12" fillId="0" borderId="9" xfId="1" applyNumberFormat="1" applyFont="1" applyBorder="1" applyAlignment="1">
      <alignment horizontal="center"/>
    </xf>
    <xf numFmtId="0" fontId="17" fillId="0" borderId="8" xfId="2" applyFont="1" applyBorder="1" applyAlignment="1">
      <alignment horizontal="center" vertical="top"/>
    </xf>
    <xf numFmtId="0" fontId="10" fillId="0" borderId="15" xfId="2" applyFont="1" applyBorder="1" applyAlignment="1">
      <alignment vertical="top"/>
    </xf>
    <xf numFmtId="164" fontId="12" fillId="0" borderId="4" xfId="1" applyFont="1" applyBorder="1"/>
    <xf numFmtId="164" fontId="12" fillId="0" borderId="1" xfId="1" applyFont="1" applyBorder="1"/>
    <xf numFmtId="43" fontId="11" fillId="0" borderId="8" xfId="5" applyFont="1" applyFill="1" applyBorder="1" applyAlignment="1">
      <alignment horizontal="center" vertical="top"/>
    </xf>
    <xf numFmtId="43" fontId="10" fillId="0" borderId="8" xfId="5" applyFont="1" applyFill="1" applyBorder="1" applyAlignment="1">
      <alignment horizontal="center" vertical="top"/>
    </xf>
    <xf numFmtId="43" fontId="11" fillId="0" borderId="10" xfId="5" applyFont="1" applyFill="1" applyBorder="1" applyAlignment="1">
      <alignment horizontal="center" vertical="top"/>
    </xf>
    <xf numFmtId="43" fontId="10" fillId="0" borderId="10" xfId="5" applyFont="1" applyFill="1" applyBorder="1" applyAlignment="1">
      <alignment horizontal="center" vertical="top"/>
    </xf>
    <xf numFmtId="43" fontId="11" fillId="0" borderId="13" xfId="5" applyFont="1" applyFill="1" applyBorder="1" applyAlignment="1">
      <alignment horizontal="center" vertical="top"/>
    </xf>
    <xf numFmtId="164" fontId="12" fillId="0" borderId="3" xfId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0" xfId="2" applyFont="1" applyBorder="1" applyAlignment="1">
      <alignment vertical="top"/>
    </xf>
    <xf numFmtId="0" fontId="18" fillId="0" borderId="11" xfId="2" applyFont="1" applyBorder="1" applyAlignment="1">
      <alignment vertical="top"/>
    </xf>
    <xf numFmtId="43" fontId="1" fillId="0" borderId="4" xfId="5" applyFont="1" applyBorder="1" applyAlignment="1">
      <alignment horizontal="center"/>
    </xf>
    <xf numFmtId="43" fontId="12" fillId="0" borderId="4" xfId="5" applyFont="1" applyBorder="1"/>
    <xf numFmtId="49" fontId="12" fillId="0" borderId="4" xfId="1" applyNumberFormat="1" applyFont="1" applyBorder="1" applyAlignment="1">
      <alignment horizontal="center"/>
    </xf>
    <xf numFmtId="0" fontId="11" fillId="0" borderId="11" xfId="2" applyFont="1" applyBorder="1" applyAlignment="1">
      <alignment vertical="top"/>
    </xf>
    <xf numFmtId="0" fontId="4" fillId="0" borderId="0" xfId="2" applyFont="1" applyBorder="1" applyAlignment="1">
      <alignment horizontal="center"/>
    </xf>
    <xf numFmtId="0" fontId="11" fillId="0" borderId="30" xfId="2" applyFont="1" applyBorder="1" applyAlignment="1">
      <alignment vertical="top"/>
    </xf>
    <xf numFmtId="0" fontId="11" fillId="0" borderId="30" xfId="2" applyFont="1" applyFill="1" applyBorder="1" applyAlignment="1">
      <alignment vertical="top"/>
    </xf>
    <xf numFmtId="0" fontId="9" fillId="0" borderId="7" xfId="2" applyFont="1" applyFill="1" applyBorder="1" applyAlignment="1"/>
    <xf numFmtId="0" fontId="11" fillId="0" borderId="4" xfId="2" applyFont="1" applyFill="1" applyBorder="1" applyAlignment="1">
      <alignment vertical="top"/>
    </xf>
    <xf numFmtId="0" fontId="11" fillId="0" borderId="12" xfId="2" applyFont="1" applyFill="1" applyBorder="1" applyAlignment="1">
      <alignment vertical="top"/>
    </xf>
    <xf numFmtId="0" fontId="10" fillId="0" borderId="3" xfId="2" applyFont="1" applyFill="1" applyBorder="1" applyAlignment="1">
      <alignment vertical="top"/>
    </xf>
    <xf numFmtId="0" fontId="11" fillId="0" borderId="16" xfId="2" applyFont="1" applyFill="1" applyBorder="1" applyAlignment="1">
      <alignment vertical="top"/>
    </xf>
    <xf numFmtId="0" fontId="8" fillId="2" borderId="23" xfId="2" applyFont="1" applyFill="1" applyBorder="1" applyAlignment="1">
      <alignment horizontal="center"/>
    </xf>
    <xf numFmtId="0" fontId="8" fillId="2" borderId="24" xfId="2" applyFont="1" applyFill="1" applyBorder="1" applyAlignment="1">
      <alignment horizontal="center"/>
    </xf>
    <xf numFmtId="0" fontId="8" fillId="2" borderId="25" xfId="2" applyFont="1" applyFill="1" applyBorder="1" applyAlignment="1">
      <alignment horizontal="center"/>
    </xf>
    <xf numFmtId="0" fontId="8" fillId="2" borderId="21" xfId="2" applyFont="1" applyFill="1" applyBorder="1" applyAlignment="1">
      <alignment horizontal="center"/>
    </xf>
    <xf numFmtId="0" fontId="0" fillId="2" borderId="23" xfId="0" applyFill="1" applyBorder="1"/>
    <xf numFmtId="0" fontId="0" fillId="2" borderId="25" xfId="0" applyFill="1" applyBorder="1"/>
    <xf numFmtId="0" fontId="10" fillId="2" borderId="24" xfId="2" applyFont="1" applyFill="1" applyBorder="1" applyAlignment="1">
      <alignment horizontal="center" vertical="top"/>
    </xf>
    <xf numFmtId="0" fontId="10" fillId="2" borderId="21" xfId="2" applyFont="1" applyFill="1" applyBorder="1" applyAlignment="1">
      <alignment horizontal="center" vertical="top"/>
    </xf>
    <xf numFmtId="43" fontId="10" fillId="2" borderId="24" xfId="3" applyFont="1" applyFill="1" applyBorder="1" applyAlignment="1">
      <alignment horizontal="center" vertical="top"/>
    </xf>
    <xf numFmtId="0" fontId="5" fillId="4" borderId="0" xfId="2" applyFont="1" applyFill="1" applyAlignment="1"/>
    <xf numFmtId="0" fontId="10" fillId="4" borderId="24" xfId="2" applyFont="1" applyFill="1" applyBorder="1" applyAlignment="1">
      <alignment horizontal="center" vertical="top"/>
    </xf>
    <xf numFmtId="43" fontId="10" fillId="4" borderId="24" xfId="3" applyFont="1" applyFill="1" applyBorder="1" applyAlignment="1">
      <alignment horizontal="center" vertical="top"/>
    </xf>
    <xf numFmtId="0" fontId="10" fillId="0" borderId="23" xfId="2" applyFont="1" applyFill="1" applyBorder="1" applyAlignment="1">
      <alignment vertical="top"/>
    </xf>
    <xf numFmtId="164" fontId="8" fillId="3" borderId="1" xfId="1" applyFont="1" applyFill="1" applyBorder="1" applyAlignment="1"/>
    <xf numFmtId="0" fontId="8" fillId="0" borderId="3" xfId="2" applyFont="1" applyFill="1" applyBorder="1" applyAlignment="1"/>
    <xf numFmtId="0" fontId="9" fillId="0" borderId="8" xfId="2" applyFont="1" applyFill="1" applyBorder="1" applyAlignment="1"/>
    <xf numFmtId="0" fontId="8" fillId="0" borderId="8" xfId="2" applyFont="1" applyFill="1" applyBorder="1" applyAlignment="1"/>
    <xf numFmtId="43" fontId="11" fillId="0" borderId="4" xfId="5" applyFont="1" applyBorder="1" applyAlignment="1">
      <alignment vertical="top"/>
    </xf>
    <xf numFmtId="43" fontId="11" fillId="0" borderId="9" xfId="5" applyFont="1" applyBorder="1" applyAlignment="1">
      <alignment vertical="top"/>
    </xf>
    <xf numFmtId="43" fontId="11" fillId="0" borderId="12" xfId="5" applyFont="1" applyBorder="1" applyAlignment="1">
      <alignment vertical="top"/>
    </xf>
    <xf numFmtId="49" fontId="11" fillId="0" borderId="9" xfId="5" applyNumberFormat="1" applyFont="1" applyBorder="1" applyAlignment="1">
      <alignment horizontal="center" vertical="top"/>
    </xf>
    <xf numFmtId="43" fontId="10" fillId="0" borderId="3" xfId="2" applyNumberFormat="1" applyFont="1" applyBorder="1" applyAlignment="1">
      <alignment vertical="top"/>
    </xf>
    <xf numFmtId="49" fontId="10" fillId="0" borderId="18" xfId="2" applyNumberFormat="1" applyFont="1" applyBorder="1" applyAlignment="1">
      <alignment horizontal="right" vertical="top"/>
    </xf>
    <xf numFmtId="49" fontId="11" fillId="0" borderId="15" xfId="2" applyNumberFormat="1" applyFont="1" applyBorder="1" applyAlignment="1">
      <alignment vertical="top"/>
    </xf>
    <xf numFmtId="43" fontId="11" fillId="0" borderId="4" xfId="5" applyFont="1" applyFill="1" applyBorder="1" applyAlignment="1">
      <alignment vertical="top"/>
    </xf>
    <xf numFmtId="43" fontId="11" fillId="0" borderId="9" xfId="5" applyFont="1" applyFill="1" applyBorder="1" applyAlignment="1">
      <alignment vertical="top"/>
    </xf>
    <xf numFmtId="43" fontId="11" fillId="0" borderId="14" xfId="5" applyFont="1" applyFill="1" applyBorder="1" applyAlignment="1">
      <alignment vertical="top"/>
    </xf>
    <xf numFmtId="43" fontId="11" fillId="0" borderId="12" xfId="5" applyFont="1" applyFill="1" applyBorder="1" applyAlignment="1">
      <alignment vertical="top"/>
    </xf>
    <xf numFmtId="49" fontId="11" fillId="0" borderId="4" xfId="5" applyNumberFormat="1" applyFont="1" applyFill="1" applyBorder="1" applyAlignment="1">
      <alignment horizontal="center" vertical="top"/>
    </xf>
    <xf numFmtId="43" fontId="11" fillId="0" borderId="16" xfId="5" applyFont="1" applyFill="1" applyBorder="1" applyAlignment="1">
      <alignment vertical="top"/>
    </xf>
    <xf numFmtId="43" fontId="11" fillId="0" borderId="13" xfId="5" applyFont="1" applyFill="1" applyBorder="1" applyAlignment="1">
      <alignment vertical="top"/>
    </xf>
    <xf numFmtId="43" fontId="11" fillId="0" borderId="8" xfId="5" applyFont="1" applyFill="1" applyBorder="1" applyAlignment="1">
      <alignment vertical="top"/>
    </xf>
    <xf numFmtId="164" fontId="10" fillId="0" borderId="16" xfId="1" applyFont="1" applyFill="1" applyBorder="1" applyAlignment="1">
      <alignment vertical="top"/>
    </xf>
    <xf numFmtId="164" fontId="11" fillId="0" borderId="20" xfId="1" applyFont="1" applyFill="1" applyBorder="1" applyAlignment="1">
      <alignment vertical="top"/>
    </xf>
    <xf numFmtId="164" fontId="10" fillId="0" borderId="17" xfId="1" applyFont="1" applyFill="1" applyBorder="1" applyAlignment="1">
      <alignment vertical="top"/>
    </xf>
    <xf numFmtId="43" fontId="10" fillId="0" borderId="3" xfId="2" applyNumberFormat="1" applyFont="1" applyFill="1" applyBorder="1" applyAlignment="1">
      <alignment vertical="top"/>
    </xf>
    <xf numFmtId="43" fontId="6" fillId="0" borderId="3" xfId="0" applyNumberFormat="1" applyFont="1" applyFill="1" applyBorder="1"/>
    <xf numFmtId="49" fontId="11" fillId="0" borderId="8" xfId="5" applyNumberFormat="1" applyFont="1" applyFill="1" applyBorder="1" applyAlignment="1">
      <alignment horizontal="center" vertical="top"/>
    </xf>
    <xf numFmtId="43" fontId="11" fillId="0" borderId="15" xfId="5" applyFont="1" applyFill="1" applyBorder="1" applyAlignment="1">
      <alignment vertical="top"/>
    </xf>
    <xf numFmtId="43" fontId="8" fillId="3" borderId="3" xfId="2" applyNumberFormat="1" applyFont="1" applyFill="1" applyBorder="1" applyAlignment="1"/>
    <xf numFmtId="49" fontId="11" fillId="0" borderId="16" xfId="5" applyNumberFormat="1" applyFont="1" applyFill="1" applyBorder="1" applyAlignment="1">
      <alignment horizontal="center" vertical="top"/>
    </xf>
    <xf numFmtId="49" fontId="11" fillId="0" borderId="3" xfId="5" applyNumberFormat="1" applyFont="1" applyFill="1" applyBorder="1" applyAlignment="1">
      <alignment horizontal="center" vertical="top"/>
    </xf>
    <xf numFmtId="0" fontId="8" fillId="2" borderId="2" xfId="2" applyFont="1" applyFill="1" applyBorder="1" applyAlignment="1"/>
    <xf numFmtId="43" fontId="8" fillId="2" borderId="3" xfId="2" applyNumberFormat="1" applyFont="1" applyFill="1" applyBorder="1" applyAlignment="1"/>
    <xf numFmtId="43" fontId="10" fillId="2" borderId="3" xfId="3" applyFont="1" applyFill="1" applyBorder="1" applyAlignment="1">
      <alignment horizontal="center" vertical="top"/>
    </xf>
    <xf numFmtId="0" fontId="8" fillId="2" borderId="1" xfId="2" applyFont="1" applyFill="1" applyBorder="1" applyAlignment="1"/>
    <xf numFmtId="49" fontId="10" fillId="3" borderId="18" xfId="2" applyNumberFormat="1" applyFont="1" applyFill="1" applyBorder="1" applyAlignment="1">
      <alignment horizontal="right" vertical="top"/>
    </xf>
    <xf numFmtId="49" fontId="10" fillId="2" borderId="18" xfId="2" applyNumberFormat="1" applyFont="1" applyFill="1" applyBorder="1" applyAlignment="1">
      <alignment horizontal="right" vertical="top"/>
    </xf>
    <xf numFmtId="49" fontId="11" fillId="4" borderId="4" xfId="5" applyNumberFormat="1" applyFont="1" applyFill="1" applyBorder="1" applyAlignment="1">
      <alignment horizontal="center" vertical="top"/>
    </xf>
    <xf numFmtId="43" fontId="11" fillId="0" borderId="3" xfId="5" applyFont="1" applyFill="1" applyBorder="1" applyAlignment="1">
      <alignment vertical="top"/>
    </xf>
    <xf numFmtId="49" fontId="10" fillId="0" borderId="23" xfId="2" applyNumberFormat="1" applyFont="1" applyBorder="1" applyAlignment="1">
      <alignment horizontal="center" vertical="top"/>
    </xf>
    <xf numFmtId="0" fontId="10" fillId="0" borderId="25" xfId="2" applyFont="1" applyFill="1" applyBorder="1" applyAlignment="1">
      <alignment vertical="top"/>
    </xf>
    <xf numFmtId="0" fontId="10" fillId="0" borderId="21" xfId="2" applyFont="1" applyFill="1" applyBorder="1" applyAlignment="1">
      <alignment vertical="top"/>
    </xf>
    <xf numFmtId="49" fontId="11" fillId="0" borderId="28" xfId="1" applyNumberFormat="1" applyFont="1" applyFill="1" applyBorder="1" applyAlignment="1">
      <alignment horizontal="center" vertical="top"/>
    </xf>
    <xf numFmtId="49" fontId="11" fillId="0" borderId="29" xfId="1" applyNumberFormat="1" applyFont="1" applyFill="1" applyBorder="1" applyAlignment="1">
      <alignment horizontal="center" vertical="top"/>
    </xf>
    <xf numFmtId="49" fontId="10" fillId="0" borderId="24" xfId="2" applyNumberFormat="1" applyFont="1" applyBorder="1" applyAlignment="1">
      <alignment horizontal="right" vertical="top"/>
    </xf>
    <xf numFmtId="0" fontId="6" fillId="2" borderId="25" xfId="0" applyFont="1" applyFill="1" applyBorder="1"/>
    <xf numFmtId="0" fontId="6" fillId="2" borderId="26" xfId="0" applyFont="1" applyFill="1" applyBorder="1"/>
    <xf numFmtId="0" fontId="7" fillId="2" borderId="26" xfId="0" applyFont="1" applyFill="1" applyBorder="1"/>
    <xf numFmtId="0" fontId="8" fillId="2" borderId="28" xfId="2" applyFont="1" applyFill="1" applyBorder="1" applyAlignment="1">
      <alignment horizontal="center"/>
    </xf>
    <xf numFmtId="0" fontId="6" fillId="2" borderId="21" xfId="0" applyFont="1" applyFill="1" applyBorder="1"/>
    <xf numFmtId="0" fontId="6" fillId="2" borderId="22" xfId="0" applyFont="1" applyFill="1" applyBorder="1"/>
    <xf numFmtId="0" fontId="7" fillId="2" borderId="22" xfId="0" applyFont="1" applyFill="1" applyBorder="1"/>
    <xf numFmtId="0" fontId="8" fillId="2" borderId="29" xfId="2" applyFont="1" applyFill="1" applyBorder="1" applyAlignment="1">
      <alignment horizontal="center"/>
    </xf>
    <xf numFmtId="43" fontId="10" fillId="3" borderId="3" xfId="3" applyFont="1" applyFill="1" applyBorder="1" applyAlignment="1">
      <alignment horizontal="center" vertical="top"/>
    </xf>
    <xf numFmtId="0" fontId="0" fillId="4" borderId="0" xfId="0" applyFill="1"/>
    <xf numFmtId="0" fontId="10" fillId="0" borderId="1" xfId="2" applyFont="1" applyBorder="1" applyAlignment="1">
      <alignment vertical="top"/>
    </xf>
    <xf numFmtId="0" fontId="10" fillId="0" borderId="18" xfId="2" applyFont="1" applyBorder="1" applyAlignment="1">
      <alignment vertical="top"/>
    </xf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center"/>
    </xf>
    <xf numFmtId="0" fontId="4" fillId="0" borderId="0" xfId="2" applyFont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18" xfId="2" applyFont="1" applyFill="1" applyBorder="1" applyAlignment="1">
      <alignment horizontal="center"/>
    </xf>
    <xf numFmtId="0" fontId="11" fillId="0" borderId="8" xfId="2" applyFont="1" applyBorder="1" applyAlignment="1">
      <alignment vertical="top"/>
    </xf>
    <xf numFmtId="0" fontId="11" fillId="0" borderId="7" xfId="2" applyFont="1" applyBorder="1" applyAlignment="1">
      <alignment vertical="top"/>
    </xf>
    <xf numFmtId="0" fontId="11" fillId="0" borderId="10" xfId="2" applyFont="1" applyBorder="1" applyAlignment="1">
      <alignment vertical="top"/>
    </xf>
    <xf numFmtId="0" fontId="11" fillId="0" borderId="11" xfId="2" applyFont="1" applyBorder="1" applyAlignment="1">
      <alignment vertical="top"/>
    </xf>
    <xf numFmtId="0" fontId="10" fillId="0" borderId="1" xfId="2" applyFont="1" applyFill="1" applyBorder="1" applyAlignment="1">
      <alignment vertical="top"/>
    </xf>
    <xf numFmtId="0" fontId="10" fillId="0" borderId="18" xfId="2" applyFont="1" applyFill="1" applyBorder="1" applyAlignment="1">
      <alignment vertical="top"/>
    </xf>
    <xf numFmtId="0" fontId="8" fillId="3" borderId="1" xfId="2" applyFont="1" applyFill="1" applyBorder="1" applyAlignment="1"/>
    <xf numFmtId="0" fontId="8" fillId="3" borderId="2" xfId="2" applyFont="1" applyFill="1" applyBorder="1" applyAlignment="1"/>
    <xf numFmtId="0" fontId="8" fillId="3" borderId="18" xfId="2" applyFont="1" applyFill="1" applyBorder="1" applyAlignment="1"/>
    <xf numFmtId="0" fontId="4" fillId="0" borderId="10" xfId="2" applyFont="1" applyBorder="1" applyAlignment="1"/>
    <xf numFmtId="0" fontId="4" fillId="0" borderId="30" xfId="2" applyFont="1" applyBorder="1" applyAlignment="1"/>
    <xf numFmtId="0" fontId="18" fillId="0" borderId="10" xfId="2" applyFont="1" applyBorder="1" applyAlignment="1">
      <alignment vertical="top"/>
    </xf>
    <xf numFmtId="0" fontId="18" fillId="0" borderId="11" xfId="2" applyFont="1" applyBorder="1" applyAlignment="1">
      <alignment vertical="top"/>
    </xf>
    <xf numFmtId="0" fontId="18" fillId="0" borderId="9" xfId="2" applyFont="1" applyBorder="1" applyAlignment="1">
      <alignment vertical="top"/>
    </xf>
    <xf numFmtId="0" fontId="18" fillId="0" borderId="30" xfId="2" applyFont="1" applyBorder="1" applyAlignment="1">
      <alignment vertical="top"/>
    </xf>
    <xf numFmtId="0" fontId="18" fillId="0" borderId="10" xfId="2" applyFont="1" applyBorder="1" applyAlignment="1">
      <alignment horizontal="left" vertical="top"/>
    </xf>
    <xf numFmtId="0" fontId="18" fillId="0" borderId="11" xfId="2" applyFont="1" applyBorder="1" applyAlignment="1">
      <alignment horizontal="left" vertical="top"/>
    </xf>
    <xf numFmtId="0" fontId="17" fillId="0" borderId="21" xfId="2" applyFont="1" applyBorder="1" applyAlignment="1">
      <alignment vertical="top"/>
    </xf>
    <xf numFmtId="0" fontId="17" fillId="0" borderId="29" xfId="2" applyFont="1" applyBorder="1" applyAlignment="1">
      <alignment vertical="top"/>
    </xf>
    <xf numFmtId="0" fontId="18" fillId="0" borderId="8" xfId="2" applyFont="1" applyBorder="1" applyAlignment="1">
      <alignment vertical="top"/>
    </xf>
    <xf numFmtId="0" fontId="18" fillId="0" borderId="7" xfId="2" applyFont="1" applyBorder="1" applyAlignment="1">
      <alignment vertical="top"/>
    </xf>
    <xf numFmtId="0" fontId="13" fillId="0" borderId="34" xfId="2" applyFont="1" applyBorder="1" applyAlignment="1"/>
    <xf numFmtId="0" fontId="13" fillId="0" borderId="30" xfId="2" applyFont="1" applyBorder="1" applyAlignment="1"/>
    <xf numFmtId="0" fontId="2" fillId="0" borderId="36" xfId="2" applyFont="1" applyBorder="1" applyAlignment="1"/>
    <xf numFmtId="0" fontId="2" fillId="0" borderId="37" xfId="2" applyFont="1" applyBorder="1" applyAlignment="1"/>
    <xf numFmtId="0" fontId="16" fillId="0" borderId="22" xfId="2" applyFont="1" applyBorder="1" applyAlignment="1">
      <alignment horizontal="left"/>
    </xf>
    <xf numFmtId="0" fontId="17" fillId="0" borderId="10" xfId="2" applyFont="1" applyBorder="1" applyAlignment="1">
      <alignment vertical="top"/>
    </xf>
    <xf numFmtId="0" fontId="17" fillId="0" borderId="30" xfId="2" applyFont="1" applyBorder="1" applyAlignment="1">
      <alignment vertical="top"/>
    </xf>
  </cellXfs>
  <cellStyles count="6">
    <cellStyle name="Millares" xfId="5" builtinId="3"/>
    <cellStyle name="Millares 2" xfId="3"/>
    <cellStyle name="Millares 3" xfId="1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1</xdr:row>
      <xdr:rowOff>57149</xdr:rowOff>
    </xdr:from>
    <xdr:to>
      <xdr:col>6</xdr:col>
      <xdr:colOff>904875</xdr:colOff>
      <xdr:row>7</xdr:row>
      <xdr:rowOff>0</xdr:rowOff>
    </xdr:to>
    <xdr:pic>
      <xdr:nvPicPr>
        <xdr:cNvPr id="2" name="1 Imagen" descr="C:\Users\dvt\AppData\Local\Microsoft\Windows\INetCache\Content.Word\Gob Dominicano_Dir General de Desarrollo Fronterizo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2874"/>
          <a:ext cx="1543050" cy="828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7"/>
  <sheetViews>
    <sheetView tabSelected="1" zoomScaleNormal="100" workbookViewId="0">
      <selection activeCell="M102" sqref="M102"/>
    </sheetView>
  </sheetViews>
  <sheetFormatPr baseColWidth="10" defaultRowHeight="15" x14ac:dyDescent="0.25"/>
  <cols>
    <col min="1" max="1" width="5.140625" customWidth="1"/>
    <col min="2" max="2" width="5.7109375" customWidth="1"/>
    <col min="3" max="3" width="7.42578125" customWidth="1"/>
    <col min="5" max="5" width="30" customWidth="1"/>
    <col min="6" max="6" width="16.140625" style="1" customWidth="1"/>
    <col min="7" max="7" width="15.85546875" style="1" customWidth="1"/>
    <col min="8" max="8" width="14.42578125" customWidth="1"/>
    <col min="9" max="9" width="14" customWidth="1"/>
    <col min="10" max="10" width="13.5703125" customWidth="1"/>
    <col min="11" max="11" width="14.85546875" customWidth="1"/>
  </cols>
  <sheetData>
    <row r="1" spans="2:11" ht="6.75" customHeight="1" x14ac:dyDescent="0.25"/>
    <row r="2" spans="2:11" ht="6.75" customHeight="1" x14ac:dyDescent="0.25"/>
    <row r="5" spans="2:11" ht="18.75" x14ac:dyDescent="0.3">
      <c r="B5" s="1"/>
      <c r="C5" s="3"/>
      <c r="D5" s="2"/>
      <c r="E5" s="302"/>
      <c r="F5" s="302"/>
      <c r="G5" s="302"/>
      <c r="H5" s="302"/>
      <c r="I5" s="302"/>
      <c r="J5" s="302"/>
      <c r="K5" s="302"/>
    </row>
    <row r="6" spans="2:11" ht="6" customHeight="1" x14ac:dyDescent="0.3">
      <c r="B6" s="3"/>
      <c r="C6" s="3"/>
      <c r="D6" s="1"/>
      <c r="E6" s="302"/>
      <c r="F6" s="302"/>
      <c r="G6" s="302"/>
      <c r="H6" s="302"/>
      <c r="I6" s="4"/>
      <c r="J6" s="4"/>
      <c r="K6" s="2"/>
    </row>
    <row r="7" spans="2:11" ht="8.25" customHeight="1" x14ac:dyDescent="0.3">
      <c r="B7" s="3"/>
      <c r="C7" s="3"/>
      <c r="D7" s="243"/>
      <c r="E7" s="303"/>
      <c r="F7" s="303"/>
      <c r="G7" s="303"/>
      <c r="H7" s="303"/>
      <c r="I7" s="303"/>
      <c r="J7" s="303"/>
      <c r="K7" s="303"/>
    </row>
    <row r="8" spans="2:11" x14ac:dyDescent="0.25">
      <c r="B8" s="302" t="s">
        <v>299</v>
      </c>
      <c r="C8" s="303"/>
      <c r="D8" s="303"/>
      <c r="E8" s="303"/>
      <c r="F8" s="303"/>
      <c r="G8" s="303"/>
      <c r="H8" s="303"/>
      <c r="I8" s="303"/>
      <c r="J8" s="303"/>
      <c r="K8" s="303"/>
    </row>
    <row r="9" spans="2:11" ht="18.75" customHeight="1" x14ac:dyDescent="0.25">
      <c r="B9" s="302" t="s">
        <v>0</v>
      </c>
      <c r="C9" s="302"/>
      <c r="D9" s="302"/>
      <c r="E9" s="302"/>
      <c r="F9" s="302"/>
      <c r="G9" s="302"/>
      <c r="H9" s="302"/>
      <c r="I9" s="302"/>
      <c r="J9" s="302"/>
      <c r="K9" s="302"/>
    </row>
    <row r="10" spans="2:11" ht="15.75" thickBot="1" x14ac:dyDescent="0.3">
      <c r="B10" s="304" t="s">
        <v>298</v>
      </c>
      <c r="C10" s="304"/>
      <c r="D10" s="304"/>
      <c r="E10" s="304"/>
      <c r="F10" s="304"/>
      <c r="G10" s="304"/>
      <c r="H10" s="304"/>
      <c r="I10" s="304"/>
      <c r="J10" s="304"/>
      <c r="K10" s="304"/>
    </row>
    <row r="11" spans="2:11" s="1" customFormat="1" ht="15" customHeight="1" thickBot="1" x14ac:dyDescent="0.3">
      <c r="B11" s="226"/>
      <c r="C11" s="226"/>
      <c r="D11" s="226"/>
      <c r="E11" s="226"/>
      <c r="F11" s="226"/>
      <c r="G11" s="226"/>
      <c r="H11" s="305" t="s">
        <v>304</v>
      </c>
      <c r="I11" s="306"/>
      <c r="J11" s="307"/>
      <c r="K11" s="226"/>
    </row>
    <row r="12" spans="2:11" ht="12" customHeight="1" x14ac:dyDescent="0.25">
      <c r="B12" s="290" t="s">
        <v>1</v>
      </c>
      <c r="C12" s="291"/>
      <c r="D12" s="292"/>
      <c r="E12" s="293" t="s">
        <v>300</v>
      </c>
      <c r="F12" s="234" t="s">
        <v>301</v>
      </c>
      <c r="G12" s="236" t="s">
        <v>301</v>
      </c>
      <c r="H12" s="238"/>
      <c r="I12" s="238"/>
      <c r="J12" s="239"/>
      <c r="K12" s="234"/>
    </row>
    <row r="13" spans="2:11" s="1" customFormat="1" ht="12.75" customHeight="1" thickBot="1" x14ac:dyDescent="0.3">
      <c r="B13" s="294"/>
      <c r="C13" s="295"/>
      <c r="D13" s="296"/>
      <c r="E13" s="297"/>
      <c r="F13" s="235" t="s">
        <v>302</v>
      </c>
      <c r="G13" s="237" t="s">
        <v>303</v>
      </c>
      <c r="H13" s="240" t="s">
        <v>2</v>
      </c>
      <c r="I13" s="240" t="s">
        <v>3</v>
      </c>
      <c r="J13" s="241" t="s">
        <v>4</v>
      </c>
      <c r="K13" s="242" t="s">
        <v>5</v>
      </c>
    </row>
    <row r="14" spans="2:11" ht="15.75" thickBot="1" x14ac:dyDescent="0.3">
      <c r="B14" s="5"/>
      <c r="C14" s="5"/>
      <c r="D14" s="6"/>
      <c r="E14" s="7"/>
      <c r="F14" s="7"/>
      <c r="G14" s="7"/>
      <c r="H14" s="244"/>
      <c r="I14" s="244"/>
      <c r="J14" s="244"/>
      <c r="K14" s="245"/>
    </row>
    <row r="15" spans="2:11" ht="15.75" thickBot="1" x14ac:dyDescent="0.3">
      <c r="B15" s="10" t="s">
        <v>6</v>
      </c>
      <c r="C15" s="10"/>
      <c r="D15" s="300" t="s">
        <v>7</v>
      </c>
      <c r="E15" s="301"/>
      <c r="F15" s="255">
        <f>+F16+F17+F20</f>
        <v>149625649</v>
      </c>
      <c r="G15" s="256" t="s">
        <v>305</v>
      </c>
      <c r="H15" s="11">
        <f>+H16+H17+H20</f>
        <v>11673160.25</v>
      </c>
      <c r="I15" s="11">
        <f>+I16+I17+I20</f>
        <v>11581218.549999999</v>
      </c>
      <c r="J15" s="11">
        <f>+J16+J17+J20</f>
        <v>11637765.1</v>
      </c>
      <c r="K15" s="9">
        <f>+J15+I15+H15</f>
        <v>34892143.899999999</v>
      </c>
    </row>
    <row r="16" spans="2:11" ht="15.75" thickBot="1" x14ac:dyDescent="0.3">
      <c r="B16" s="12"/>
      <c r="C16" s="13" t="s">
        <v>241</v>
      </c>
      <c r="D16" s="308" t="s">
        <v>8</v>
      </c>
      <c r="E16" s="309"/>
      <c r="F16" s="251">
        <v>128433817</v>
      </c>
      <c r="G16" s="257"/>
      <c r="H16" s="14">
        <v>9973450.9100000001</v>
      </c>
      <c r="I16" s="14">
        <v>9893702.6999999993</v>
      </c>
      <c r="J16" s="114">
        <v>9942702.6999999993</v>
      </c>
      <c r="K16" s="9">
        <f t="shared" ref="K16:K79" si="0">+J16+I16+H16</f>
        <v>29809856.309999999</v>
      </c>
    </row>
    <row r="17" spans="2:11" ht="15.75" thickBot="1" x14ac:dyDescent="0.3">
      <c r="B17" s="15"/>
      <c r="C17" s="16" t="s">
        <v>243</v>
      </c>
      <c r="D17" s="310" t="s">
        <v>9</v>
      </c>
      <c r="E17" s="311"/>
      <c r="F17" s="252">
        <v>2966820</v>
      </c>
      <c r="G17" s="227"/>
      <c r="H17" s="17">
        <v>182235</v>
      </c>
      <c r="I17" s="17">
        <v>182235</v>
      </c>
      <c r="J17" s="112">
        <v>182235</v>
      </c>
      <c r="K17" s="9">
        <f t="shared" si="0"/>
        <v>546705</v>
      </c>
    </row>
    <row r="18" spans="2:11" ht="15.75" thickBot="1" x14ac:dyDescent="0.3">
      <c r="B18" s="15"/>
      <c r="C18" s="16" t="s">
        <v>242</v>
      </c>
      <c r="D18" s="18" t="s">
        <v>10</v>
      </c>
      <c r="E18" s="19"/>
      <c r="F18" s="254">
        <v>0</v>
      </c>
      <c r="G18" s="225"/>
      <c r="H18" s="30"/>
      <c r="I18" s="56"/>
      <c r="J18" s="30"/>
      <c r="K18" s="9">
        <f t="shared" si="0"/>
        <v>0</v>
      </c>
    </row>
    <row r="19" spans="2:11" ht="15.75" thickBot="1" x14ac:dyDescent="0.3">
      <c r="B19" s="15"/>
      <c r="C19" s="16" t="s">
        <v>244</v>
      </c>
      <c r="D19" s="18" t="s">
        <v>11</v>
      </c>
      <c r="E19" s="19"/>
      <c r="F19" s="254">
        <v>0</v>
      </c>
      <c r="G19" s="225"/>
      <c r="H19" s="30"/>
      <c r="I19" s="56"/>
      <c r="J19" s="30"/>
      <c r="K19" s="9">
        <f t="shared" si="0"/>
        <v>0</v>
      </c>
    </row>
    <row r="20" spans="2:11" ht="15.75" thickBot="1" x14ac:dyDescent="0.3">
      <c r="B20" s="15"/>
      <c r="C20" s="16" t="s">
        <v>245</v>
      </c>
      <c r="D20" s="310" t="s">
        <v>12</v>
      </c>
      <c r="E20" s="311"/>
      <c r="F20" s="253">
        <v>18225012</v>
      </c>
      <c r="G20" s="227"/>
      <c r="H20" s="17">
        <v>1517474.34</v>
      </c>
      <c r="I20" s="20">
        <v>1505280.85</v>
      </c>
      <c r="J20" s="113">
        <v>1512827.4</v>
      </c>
      <c r="K20" s="9">
        <f t="shared" si="0"/>
        <v>4535582.59</v>
      </c>
    </row>
    <row r="21" spans="2:11" ht="15.75" thickBot="1" x14ac:dyDescent="0.3">
      <c r="B21" s="10" t="s">
        <v>13</v>
      </c>
      <c r="C21" s="8"/>
      <c r="D21" s="21" t="s">
        <v>14</v>
      </c>
      <c r="E21" s="22"/>
      <c r="F21" s="255">
        <f>+F22+F23+F24+F25+F26+F27+F29+F31+F32</f>
        <v>29971598</v>
      </c>
      <c r="G21" s="256" t="s">
        <v>305</v>
      </c>
      <c r="H21" s="23">
        <f>+H22+H26</f>
        <v>826167.63</v>
      </c>
      <c r="I21" s="23">
        <f>+I22+I24+I26+I29+I31+I32</f>
        <v>1426251.6</v>
      </c>
      <c r="J21" s="23">
        <f>+J22+J24+J26+J27+J29+J31+J32</f>
        <v>3147061.64</v>
      </c>
      <c r="K21" s="9">
        <f t="shared" si="0"/>
        <v>5399480.8700000001</v>
      </c>
    </row>
    <row r="22" spans="2:11" ht="15.75" thickBot="1" x14ac:dyDescent="0.3">
      <c r="B22" s="24"/>
      <c r="C22" s="24" t="s">
        <v>246</v>
      </c>
      <c r="D22" s="25" t="s">
        <v>15</v>
      </c>
      <c r="E22" s="26"/>
      <c r="F22" s="258">
        <v>8028936</v>
      </c>
      <c r="G22" s="44"/>
      <c r="H22" s="27">
        <v>509167.63</v>
      </c>
      <c r="I22" s="27">
        <v>557775.66</v>
      </c>
      <c r="J22" s="27">
        <v>884936.42</v>
      </c>
      <c r="K22" s="9">
        <f t="shared" si="0"/>
        <v>1951879.71</v>
      </c>
    </row>
    <row r="23" spans="2:11" ht="15.75" thickBot="1" x14ac:dyDescent="0.3">
      <c r="B23" s="24"/>
      <c r="C23" s="24" t="s">
        <v>247</v>
      </c>
      <c r="D23" s="28" t="s">
        <v>16</v>
      </c>
      <c r="E23" s="29"/>
      <c r="F23" s="259">
        <v>200000</v>
      </c>
      <c r="G23" s="29"/>
      <c r="H23" s="30"/>
      <c r="I23" s="30"/>
      <c r="J23" s="30"/>
      <c r="K23" s="9">
        <f t="shared" si="0"/>
        <v>0</v>
      </c>
    </row>
    <row r="24" spans="2:11" ht="15.75" thickBot="1" x14ac:dyDescent="0.3">
      <c r="B24" s="31"/>
      <c r="C24" s="31" t="s">
        <v>248</v>
      </c>
      <c r="D24" s="32" t="s">
        <v>17</v>
      </c>
      <c r="E24" s="33"/>
      <c r="F24" s="259">
        <v>3000000</v>
      </c>
      <c r="G24" s="33"/>
      <c r="H24" s="30"/>
      <c r="I24" s="34">
        <v>309700</v>
      </c>
      <c r="J24" s="34">
        <v>439300</v>
      </c>
      <c r="K24" s="9">
        <f t="shared" si="0"/>
        <v>749000</v>
      </c>
    </row>
    <row r="25" spans="2:11" ht="15.75" thickBot="1" x14ac:dyDescent="0.3">
      <c r="B25" s="31"/>
      <c r="C25" s="31" t="s">
        <v>249</v>
      </c>
      <c r="D25" s="32" t="s">
        <v>18</v>
      </c>
      <c r="E25" s="33"/>
      <c r="F25" s="259">
        <v>100000</v>
      </c>
      <c r="G25" s="33"/>
      <c r="H25" s="30"/>
      <c r="I25" s="30"/>
      <c r="J25" s="30"/>
      <c r="K25" s="9">
        <f t="shared" si="0"/>
        <v>0</v>
      </c>
    </row>
    <row r="26" spans="2:11" ht="15.75" thickBot="1" x14ac:dyDescent="0.3">
      <c r="B26" s="31"/>
      <c r="C26" s="31" t="s">
        <v>250</v>
      </c>
      <c r="D26" s="32" t="s">
        <v>19</v>
      </c>
      <c r="E26" s="33"/>
      <c r="F26" s="259">
        <v>4412400</v>
      </c>
      <c r="G26" s="228"/>
      <c r="H26" s="34">
        <v>317000</v>
      </c>
      <c r="I26" s="34">
        <v>352400</v>
      </c>
      <c r="J26" s="34">
        <v>322700</v>
      </c>
      <c r="K26" s="9">
        <f t="shared" si="0"/>
        <v>992100</v>
      </c>
    </row>
    <row r="27" spans="2:11" ht="15.75" thickBot="1" x14ac:dyDescent="0.3">
      <c r="B27" s="35"/>
      <c r="C27" s="35" t="s">
        <v>251</v>
      </c>
      <c r="D27" s="36" t="s">
        <v>20</v>
      </c>
      <c r="E27" s="37"/>
      <c r="F27" s="259">
        <v>4632021</v>
      </c>
      <c r="G27" s="48"/>
      <c r="H27" s="30"/>
      <c r="I27" s="30"/>
      <c r="J27" s="34">
        <v>990449</v>
      </c>
      <c r="K27" s="9">
        <f t="shared" si="0"/>
        <v>990449</v>
      </c>
    </row>
    <row r="28" spans="2:11" ht="15.75" thickBot="1" x14ac:dyDescent="0.3">
      <c r="B28" s="39"/>
      <c r="C28" s="39" t="s">
        <v>252</v>
      </c>
      <c r="D28" s="36" t="s">
        <v>21</v>
      </c>
      <c r="E28" s="40"/>
      <c r="F28" s="231"/>
      <c r="G28" s="231"/>
      <c r="H28" s="41"/>
      <c r="I28" s="41"/>
      <c r="J28" s="50"/>
      <c r="K28" s="9">
        <f t="shared" si="0"/>
        <v>0</v>
      </c>
    </row>
    <row r="29" spans="2:11" ht="15.75" thickBot="1" x14ac:dyDescent="0.3">
      <c r="B29" s="42"/>
      <c r="C29" s="43"/>
      <c r="D29" s="28" t="s">
        <v>22</v>
      </c>
      <c r="E29" s="44"/>
      <c r="F29" s="258">
        <v>7303241</v>
      </c>
      <c r="G29" s="230"/>
      <c r="H29" s="45"/>
      <c r="I29" s="49">
        <v>98395.94</v>
      </c>
      <c r="J29" s="27">
        <v>296904.52</v>
      </c>
      <c r="K29" s="9">
        <f t="shared" si="0"/>
        <v>395300.46</v>
      </c>
    </row>
    <row r="30" spans="2:11" ht="15.75" thickBot="1" x14ac:dyDescent="0.3">
      <c r="B30" s="35"/>
      <c r="C30" s="46" t="s">
        <v>253</v>
      </c>
      <c r="D30" s="47" t="s">
        <v>23</v>
      </c>
      <c r="E30" s="48"/>
      <c r="F30" s="231"/>
      <c r="G30" s="48"/>
      <c r="H30" s="41"/>
      <c r="I30" s="71"/>
      <c r="J30" s="63"/>
      <c r="K30" s="9">
        <f t="shared" si="0"/>
        <v>0</v>
      </c>
    </row>
    <row r="31" spans="2:11" ht="15.75" thickBot="1" x14ac:dyDescent="0.3">
      <c r="B31" s="24"/>
      <c r="C31" s="46"/>
      <c r="D31" s="47" t="s">
        <v>24</v>
      </c>
      <c r="E31" s="48"/>
      <c r="F31" s="258">
        <v>1495000</v>
      </c>
      <c r="G31" s="48"/>
      <c r="H31" s="49"/>
      <c r="I31" s="49">
        <v>95000</v>
      </c>
      <c r="J31" s="49">
        <v>81791.7</v>
      </c>
      <c r="K31" s="9">
        <f t="shared" si="0"/>
        <v>176791.7</v>
      </c>
    </row>
    <row r="32" spans="2:11" ht="15.75" thickBot="1" x14ac:dyDescent="0.3">
      <c r="B32" s="31"/>
      <c r="C32" s="35" t="s">
        <v>254</v>
      </c>
      <c r="D32" s="36" t="s">
        <v>25</v>
      </c>
      <c r="E32" s="37"/>
      <c r="F32" s="260">
        <v>800000</v>
      </c>
      <c r="G32" s="37"/>
      <c r="H32" s="50"/>
      <c r="I32" s="51">
        <v>12980</v>
      </c>
      <c r="J32" s="50">
        <v>130980</v>
      </c>
      <c r="K32" s="9">
        <f t="shared" si="0"/>
        <v>143960</v>
      </c>
    </row>
    <row r="33" spans="2:11" ht="15.75" thickBot="1" x14ac:dyDescent="0.3">
      <c r="B33" s="10" t="s">
        <v>26</v>
      </c>
      <c r="C33" s="52"/>
      <c r="D33" s="312" t="s">
        <v>27</v>
      </c>
      <c r="E33" s="313"/>
      <c r="F33" s="269">
        <f>+F34+F35+F36+F37+F38+F40+F41+F45</f>
        <v>34850758</v>
      </c>
      <c r="G33" s="256" t="s">
        <v>305</v>
      </c>
      <c r="H33" s="53">
        <f>+H34</f>
        <v>0</v>
      </c>
      <c r="I33" s="53">
        <f>+I34+I38+I45</f>
        <v>1132575.8999999999</v>
      </c>
      <c r="J33" s="53">
        <f>+J34+J35+J36+J38+J42+J45</f>
        <v>5155776.45</v>
      </c>
      <c r="K33" s="9">
        <f t="shared" si="0"/>
        <v>6288352.3499999996</v>
      </c>
    </row>
    <row r="34" spans="2:11" ht="15.75" thickBot="1" x14ac:dyDescent="0.3">
      <c r="B34" s="24"/>
      <c r="C34" s="24" t="s">
        <v>255</v>
      </c>
      <c r="D34" s="28" t="s">
        <v>28</v>
      </c>
      <c r="E34" s="44"/>
      <c r="F34" s="258">
        <v>3300000</v>
      </c>
      <c r="G34" s="44"/>
      <c r="H34" s="212"/>
      <c r="I34" s="51">
        <v>1534</v>
      </c>
      <c r="J34" s="50">
        <v>324271.40000000002</v>
      </c>
      <c r="K34" s="9">
        <f t="shared" si="0"/>
        <v>325805.40000000002</v>
      </c>
    </row>
    <row r="35" spans="2:11" ht="15.75" thickBot="1" x14ac:dyDescent="0.3">
      <c r="B35" s="24"/>
      <c r="C35" s="24" t="s">
        <v>256</v>
      </c>
      <c r="D35" s="28" t="s">
        <v>29</v>
      </c>
      <c r="E35" s="44"/>
      <c r="F35" s="259">
        <v>1250000</v>
      </c>
      <c r="G35" s="44"/>
      <c r="H35" s="213"/>
      <c r="I35" s="30"/>
      <c r="J35" s="50">
        <v>452187.45</v>
      </c>
      <c r="K35" s="9">
        <f t="shared" si="0"/>
        <v>452187.45</v>
      </c>
    </row>
    <row r="36" spans="2:11" ht="15.75" thickBot="1" x14ac:dyDescent="0.3">
      <c r="B36" s="24"/>
      <c r="C36" s="55" t="s">
        <v>257</v>
      </c>
      <c r="D36" s="47" t="s">
        <v>30</v>
      </c>
      <c r="E36" s="48"/>
      <c r="F36" s="259">
        <v>1197000</v>
      </c>
      <c r="G36" s="48"/>
      <c r="H36" s="214"/>
      <c r="I36" s="30"/>
      <c r="J36" s="50">
        <v>112884.7</v>
      </c>
      <c r="K36" s="9">
        <f t="shared" si="0"/>
        <v>112884.7</v>
      </c>
    </row>
    <row r="37" spans="2:11" ht="15.75" thickBot="1" x14ac:dyDescent="0.3">
      <c r="B37" s="42"/>
      <c r="C37" s="31" t="s">
        <v>258</v>
      </c>
      <c r="D37" s="32" t="s">
        <v>31</v>
      </c>
      <c r="E37" s="228"/>
      <c r="F37" s="259">
        <v>50000</v>
      </c>
      <c r="G37" s="228"/>
      <c r="H37" s="215"/>
      <c r="I37" s="30"/>
      <c r="J37" s="50"/>
      <c r="K37" s="9">
        <f t="shared" si="0"/>
        <v>0</v>
      </c>
    </row>
    <row r="38" spans="2:11" ht="15.75" thickBot="1" x14ac:dyDescent="0.3">
      <c r="B38" s="55"/>
      <c r="C38" s="55" t="s">
        <v>259</v>
      </c>
      <c r="D38" s="47" t="s">
        <v>32</v>
      </c>
      <c r="E38" s="48"/>
      <c r="F38" s="259">
        <v>2300000</v>
      </c>
      <c r="G38" s="48"/>
      <c r="H38" s="216"/>
      <c r="I38" s="50">
        <v>1060000</v>
      </c>
      <c r="J38" s="50">
        <v>82411.199999999997</v>
      </c>
      <c r="K38" s="9">
        <f t="shared" si="0"/>
        <v>1142411.2</v>
      </c>
    </row>
    <row r="39" spans="2:11" ht="15.75" thickBot="1" x14ac:dyDescent="0.3">
      <c r="B39" s="39"/>
      <c r="C39" s="39" t="s">
        <v>260</v>
      </c>
      <c r="D39" s="36" t="s">
        <v>33</v>
      </c>
      <c r="E39" s="40"/>
      <c r="F39" s="261"/>
      <c r="G39" s="40"/>
      <c r="H39" s="71"/>
      <c r="I39" s="41"/>
      <c r="J39" s="71"/>
      <c r="K39" s="9">
        <f t="shared" si="0"/>
        <v>0</v>
      </c>
    </row>
    <row r="40" spans="2:11" ht="15.75" thickBot="1" x14ac:dyDescent="0.3">
      <c r="B40" s="42"/>
      <c r="C40" s="42"/>
      <c r="D40" s="47" t="s">
        <v>34</v>
      </c>
      <c r="E40" s="48"/>
      <c r="F40" s="263">
        <v>5200000</v>
      </c>
      <c r="G40" s="48"/>
      <c r="H40" s="266"/>
      <c r="I40" s="268"/>
      <c r="J40" s="107"/>
      <c r="K40" s="9">
        <f t="shared" si="0"/>
        <v>0</v>
      </c>
    </row>
    <row r="41" spans="2:11" ht="15.75" thickBot="1" x14ac:dyDescent="0.3">
      <c r="B41" s="39"/>
      <c r="C41" s="39" t="s">
        <v>261</v>
      </c>
      <c r="D41" s="36" t="s">
        <v>35</v>
      </c>
      <c r="E41" s="40"/>
      <c r="F41" s="264">
        <v>18330000</v>
      </c>
      <c r="G41" s="36"/>
      <c r="H41" s="41"/>
      <c r="I41" s="71"/>
      <c r="J41" s="267"/>
      <c r="K41" s="9">
        <f t="shared" si="0"/>
        <v>0</v>
      </c>
    </row>
    <row r="42" spans="2:11" s="1" customFormat="1" ht="15.75" thickBot="1" x14ac:dyDescent="0.3">
      <c r="B42" s="43"/>
      <c r="C42" s="43"/>
      <c r="D42" s="28" t="s">
        <v>38</v>
      </c>
      <c r="E42" s="44"/>
      <c r="F42" s="265"/>
      <c r="G42" s="28"/>
      <c r="H42" s="58"/>
      <c r="I42" s="54"/>
      <c r="J42" s="51">
        <v>4035431.38</v>
      </c>
      <c r="K42" s="9">
        <f t="shared" si="0"/>
        <v>4035431.38</v>
      </c>
    </row>
    <row r="43" spans="2:11" ht="15.75" thickBot="1" x14ac:dyDescent="0.3">
      <c r="B43" s="42"/>
      <c r="C43" s="42" t="s">
        <v>262</v>
      </c>
      <c r="D43" s="47" t="s">
        <v>36</v>
      </c>
      <c r="E43" s="48"/>
      <c r="F43" s="263"/>
      <c r="G43" s="48"/>
      <c r="H43" s="45"/>
      <c r="I43" s="117"/>
      <c r="J43" s="57"/>
      <c r="K43" s="9">
        <f t="shared" si="0"/>
        <v>0</v>
      </c>
    </row>
    <row r="44" spans="2:11" ht="15.75" thickBot="1" x14ac:dyDescent="0.3">
      <c r="B44" s="43"/>
      <c r="C44" s="43"/>
      <c r="D44" s="28" t="s">
        <v>37</v>
      </c>
      <c r="E44" s="44"/>
      <c r="F44" s="262">
        <v>0</v>
      </c>
      <c r="G44" s="44"/>
      <c r="H44" s="58"/>
      <c r="I44" s="54"/>
      <c r="J44" s="54"/>
      <c r="K44" s="9">
        <f t="shared" si="0"/>
        <v>0</v>
      </c>
    </row>
    <row r="45" spans="2:11" ht="15.75" thickBot="1" x14ac:dyDescent="0.3">
      <c r="B45" s="24"/>
      <c r="C45" s="24" t="s">
        <v>263</v>
      </c>
      <c r="D45" s="28" t="s">
        <v>39</v>
      </c>
      <c r="E45" s="29"/>
      <c r="F45" s="261">
        <v>3223758</v>
      </c>
      <c r="G45" s="44"/>
      <c r="H45" s="71"/>
      <c r="I45" s="51">
        <v>71041.899999999994</v>
      </c>
      <c r="J45" s="51">
        <v>148590.32</v>
      </c>
      <c r="K45" s="9">
        <f t="shared" si="0"/>
        <v>219632.22</v>
      </c>
    </row>
    <row r="46" spans="2:11" ht="15.75" thickBot="1" x14ac:dyDescent="0.3">
      <c r="B46" s="10" t="s">
        <v>40</v>
      </c>
      <c r="C46" s="59"/>
      <c r="D46" s="60" t="s">
        <v>41</v>
      </c>
      <c r="E46" s="61"/>
      <c r="F46" s="270">
        <f>+F47</f>
        <v>800000</v>
      </c>
      <c r="G46" s="256" t="s">
        <v>305</v>
      </c>
      <c r="H46" s="62"/>
      <c r="I46" s="62"/>
      <c r="J46" s="62"/>
      <c r="K46" s="9">
        <f t="shared" si="0"/>
        <v>0</v>
      </c>
    </row>
    <row r="47" spans="2:11" ht="15.75" thickBot="1" x14ac:dyDescent="0.3">
      <c r="B47" s="55"/>
      <c r="C47" s="55" t="s">
        <v>264</v>
      </c>
      <c r="D47" s="47" t="s">
        <v>42</v>
      </c>
      <c r="E47" s="48"/>
      <c r="F47" s="258">
        <v>800000</v>
      </c>
      <c r="G47" s="230"/>
      <c r="H47" s="58"/>
      <c r="I47" s="54"/>
      <c r="J47" s="71"/>
      <c r="K47" s="9">
        <f t="shared" si="0"/>
        <v>0</v>
      </c>
    </row>
    <row r="48" spans="2:11" ht="15.75" thickBot="1" x14ac:dyDescent="0.3">
      <c r="B48" s="39"/>
      <c r="C48" s="35" t="s">
        <v>265</v>
      </c>
      <c r="D48" s="36" t="s">
        <v>43</v>
      </c>
      <c r="E48" s="40"/>
      <c r="F48" s="231"/>
      <c r="G48" s="40"/>
      <c r="H48" s="50"/>
      <c r="I48" s="108"/>
      <c r="J48" s="50"/>
      <c r="K48" s="9">
        <f t="shared" si="0"/>
        <v>0</v>
      </c>
    </row>
    <row r="49" spans="2:11" ht="15.75" thickBot="1" x14ac:dyDescent="0.3">
      <c r="B49" s="42"/>
      <c r="C49" s="55"/>
      <c r="D49" s="28" t="s">
        <v>44</v>
      </c>
      <c r="E49" s="44"/>
      <c r="F49" s="262">
        <v>0</v>
      </c>
      <c r="G49" s="44"/>
      <c r="H49" s="54"/>
      <c r="I49" s="38"/>
      <c r="J49" s="54"/>
      <c r="K49" s="9">
        <f t="shared" si="0"/>
        <v>0</v>
      </c>
    </row>
    <row r="50" spans="2:11" ht="15.75" thickBot="1" x14ac:dyDescent="0.3">
      <c r="B50" s="39"/>
      <c r="C50" s="35" t="s">
        <v>45</v>
      </c>
      <c r="D50" s="36" t="s">
        <v>46</v>
      </c>
      <c r="E50" s="40"/>
      <c r="F50" s="231"/>
      <c r="G50" s="40"/>
      <c r="H50" s="57"/>
      <c r="I50" s="57"/>
      <c r="J50" s="117"/>
      <c r="K50" s="9">
        <f t="shared" si="0"/>
        <v>0</v>
      </c>
    </row>
    <row r="51" spans="2:11" ht="15.75" thickBot="1" x14ac:dyDescent="0.3">
      <c r="B51" s="42"/>
      <c r="C51" s="55"/>
      <c r="D51" s="28" t="s">
        <v>47</v>
      </c>
      <c r="E51" s="44"/>
      <c r="F51" s="262">
        <v>0</v>
      </c>
      <c r="G51" s="48"/>
      <c r="H51" s="63"/>
      <c r="I51" s="58"/>
      <c r="J51" s="117"/>
      <c r="K51" s="9">
        <f t="shared" si="0"/>
        <v>0</v>
      </c>
    </row>
    <row r="52" spans="2:11" ht="15.75" thickBot="1" x14ac:dyDescent="0.3">
      <c r="B52" s="35"/>
      <c r="C52" s="35" t="s">
        <v>48</v>
      </c>
      <c r="D52" s="36" t="s">
        <v>49</v>
      </c>
      <c r="E52" s="40"/>
      <c r="F52" s="231"/>
      <c r="G52" s="40"/>
      <c r="H52" s="57"/>
      <c r="I52" s="57"/>
      <c r="J52" s="50"/>
      <c r="K52" s="9">
        <f t="shared" si="0"/>
        <v>0</v>
      </c>
    </row>
    <row r="53" spans="2:11" ht="15.75" thickBot="1" x14ac:dyDescent="0.3">
      <c r="B53" s="55"/>
      <c r="C53" s="55"/>
      <c r="D53" s="47" t="s">
        <v>50</v>
      </c>
      <c r="E53" s="48"/>
      <c r="F53" s="262">
        <v>0</v>
      </c>
      <c r="G53" s="48"/>
      <c r="H53" s="63"/>
      <c r="I53" s="58"/>
      <c r="J53" s="72"/>
      <c r="K53" s="9">
        <f t="shared" si="0"/>
        <v>0</v>
      </c>
    </row>
    <row r="54" spans="2:11" ht="15.75" thickBot="1" x14ac:dyDescent="0.3">
      <c r="B54" s="35"/>
      <c r="C54" s="35" t="s">
        <v>51</v>
      </c>
      <c r="D54" s="36" t="s">
        <v>52</v>
      </c>
      <c r="E54" s="37"/>
      <c r="F54" s="231"/>
      <c r="G54" s="40"/>
      <c r="H54" s="41"/>
      <c r="I54" s="41"/>
      <c r="J54" s="71"/>
      <c r="K54" s="9">
        <f t="shared" si="0"/>
        <v>0</v>
      </c>
    </row>
    <row r="55" spans="2:11" ht="15.75" thickBot="1" x14ac:dyDescent="0.3">
      <c r="B55" s="55"/>
      <c r="C55" s="55"/>
      <c r="D55" s="47" t="s">
        <v>53</v>
      </c>
      <c r="E55" s="64"/>
      <c r="F55" s="262">
        <v>0</v>
      </c>
      <c r="G55" s="48"/>
      <c r="H55" s="63"/>
      <c r="I55" s="58"/>
      <c r="J55" s="72"/>
      <c r="K55" s="9">
        <f t="shared" si="0"/>
        <v>0</v>
      </c>
    </row>
    <row r="56" spans="2:11" ht="15.75" thickBot="1" x14ac:dyDescent="0.3">
      <c r="B56" s="39"/>
      <c r="C56" s="39" t="s">
        <v>54</v>
      </c>
      <c r="D56" s="36" t="s">
        <v>55</v>
      </c>
      <c r="E56" s="40"/>
      <c r="F56" s="231"/>
      <c r="G56" s="40"/>
      <c r="H56" s="41"/>
      <c r="I56" s="41"/>
      <c r="J56" s="71"/>
      <c r="K56" s="9">
        <f t="shared" si="0"/>
        <v>0</v>
      </c>
    </row>
    <row r="57" spans="2:11" ht="15.75" thickBot="1" x14ac:dyDescent="0.3">
      <c r="B57" s="42"/>
      <c r="C57" s="42"/>
      <c r="D57" s="28" t="s">
        <v>56</v>
      </c>
      <c r="E57" s="44"/>
      <c r="F57" s="262">
        <v>0</v>
      </c>
      <c r="G57" s="48"/>
      <c r="H57" s="63"/>
      <c r="I57" s="58"/>
      <c r="J57" s="72"/>
      <c r="K57" s="9">
        <f t="shared" si="0"/>
        <v>0</v>
      </c>
    </row>
    <row r="58" spans="2:11" ht="15.75" thickBot="1" x14ac:dyDescent="0.3">
      <c r="B58" s="39"/>
      <c r="C58" s="35" t="s">
        <v>266</v>
      </c>
      <c r="D58" s="40" t="s">
        <v>55</v>
      </c>
      <c r="E58" s="40"/>
      <c r="F58" s="231"/>
      <c r="G58" s="231"/>
      <c r="H58" s="41"/>
      <c r="I58" s="41"/>
      <c r="J58" s="71"/>
      <c r="K58" s="9">
        <f t="shared" si="0"/>
        <v>0</v>
      </c>
    </row>
    <row r="59" spans="2:11" ht="15.75" thickBot="1" x14ac:dyDescent="0.3">
      <c r="B59" s="42"/>
      <c r="C59" s="55"/>
      <c r="D59" s="48" t="s">
        <v>56</v>
      </c>
      <c r="E59" s="48"/>
      <c r="F59" s="262">
        <v>0</v>
      </c>
      <c r="G59" s="233"/>
      <c r="H59" s="63"/>
      <c r="I59" s="63"/>
      <c r="J59" s="72"/>
      <c r="K59" s="9">
        <f t="shared" si="0"/>
        <v>0</v>
      </c>
    </row>
    <row r="60" spans="2:11" ht="15.75" thickBot="1" x14ac:dyDescent="0.3">
      <c r="B60" s="10" t="s">
        <v>57</v>
      </c>
      <c r="C60" s="52"/>
      <c r="D60" s="65" t="s">
        <v>58</v>
      </c>
      <c r="E60" s="66"/>
      <c r="F60" s="232"/>
      <c r="G60" s="256" t="s">
        <v>305</v>
      </c>
      <c r="H60" s="67"/>
      <c r="I60" s="67"/>
      <c r="J60" s="67"/>
      <c r="K60" s="9">
        <f t="shared" si="0"/>
        <v>0</v>
      </c>
    </row>
    <row r="61" spans="2:11" ht="15.75" thickBot="1" x14ac:dyDescent="0.3">
      <c r="B61" s="55"/>
      <c r="C61" s="55" t="s">
        <v>267</v>
      </c>
      <c r="D61" s="47" t="s">
        <v>59</v>
      </c>
      <c r="E61" s="64"/>
      <c r="F61" s="48"/>
      <c r="G61" s="48"/>
      <c r="H61" s="63"/>
      <c r="I61" s="63"/>
      <c r="J61" s="72"/>
      <c r="K61" s="9">
        <f t="shared" si="0"/>
        <v>0</v>
      </c>
    </row>
    <row r="62" spans="2:11" ht="15.75" thickBot="1" x14ac:dyDescent="0.3">
      <c r="B62" s="55"/>
      <c r="C62" s="55"/>
      <c r="D62" s="28" t="s">
        <v>60</v>
      </c>
      <c r="E62" s="29"/>
      <c r="F62" s="262">
        <v>0</v>
      </c>
      <c r="G62" s="48"/>
      <c r="H62" s="63"/>
      <c r="I62" s="58"/>
      <c r="J62" s="72"/>
      <c r="K62" s="9">
        <f t="shared" si="0"/>
        <v>0</v>
      </c>
    </row>
    <row r="63" spans="2:11" ht="15.75" thickBot="1" x14ac:dyDescent="0.3">
      <c r="B63" s="39"/>
      <c r="C63" s="35" t="s">
        <v>268</v>
      </c>
      <c r="D63" s="40" t="s">
        <v>61</v>
      </c>
      <c r="E63" s="37"/>
      <c r="F63" s="40"/>
      <c r="G63" s="40"/>
      <c r="H63" s="41"/>
      <c r="I63" s="41"/>
      <c r="J63" s="71"/>
      <c r="K63" s="9">
        <f t="shared" si="0"/>
        <v>0</v>
      </c>
    </row>
    <row r="64" spans="2:11" ht="15.75" thickBot="1" x14ac:dyDescent="0.3">
      <c r="B64" s="42"/>
      <c r="C64" s="55"/>
      <c r="D64" s="48" t="s">
        <v>44</v>
      </c>
      <c r="E64" s="64"/>
      <c r="F64" s="262">
        <v>0</v>
      </c>
      <c r="G64" s="48"/>
      <c r="H64" s="63"/>
      <c r="I64" s="58"/>
      <c r="J64" s="72"/>
      <c r="K64" s="9">
        <f t="shared" si="0"/>
        <v>0</v>
      </c>
    </row>
    <row r="65" spans="2:11" ht="15.75" thickBot="1" x14ac:dyDescent="0.3">
      <c r="B65" s="35"/>
      <c r="C65" s="35" t="s">
        <v>269</v>
      </c>
      <c r="D65" s="36" t="s">
        <v>61</v>
      </c>
      <c r="E65" s="37"/>
      <c r="F65" s="40"/>
      <c r="G65" s="40"/>
      <c r="H65" s="41"/>
      <c r="I65" s="41"/>
      <c r="J65" s="71"/>
      <c r="K65" s="9">
        <f t="shared" si="0"/>
        <v>0</v>
      </c>
    </row>
    <row r="66" spans="2:11" ht="15.75" thickBot="1" x14ac:dyDescent="0.3">
      <c r="B66" s="24"/>
      <c r="C66" s="24"/>
      <c r="D66" s="28" t="s">
        <v>62</v>
      </c>
      <c r="E66" s="29"/>
      <c r="F66" s="262">
        <v>0</v>
      </c>
      <c r="G66" s="44"/>
      <c r="H66" s="58"/>
      <c r="I66" s="58"/>
      <c r="J66" s="72"/>
      <c r="K66" s="9">
        <f t="shared" si="0"/>
        <v>0</v>
      </c>
    </row>
    <row r="67" spans="2:11" ht="15.75" thickBot="1" x14ac:dyDescent="0.3">
      <c r="B67" s="43"/>
      <c r="C67" s="24" t="s">
        <v>270</v>
      </c>
      <c r="D67" s="36" t="s">
        <v>63</v>
      </c>
      <c r="E67" s="37"/>
      <c r="F67" s="40"/>
      <c r="G67" s="231"/>
      <c r="H67" s="41"/>
      <c r="I67" s="41"/>
      <c r="J67" s="71"/>
      <c r="K67" s="9">
        <f t="shared" si="0"/>
        <v>0</v>
      </c>
    </row>
    <row r="68" spans="2:11" ht="15.75" thickBot="1" x14ac:dyDescent="0.3">
      <c r="B68" s="42"/>
      <c r="C68" s="55"/>
      <c r="D68" s="28" t="s">
        <v>50</v>
      </c>
      <c r="E68" s="29"/>
      <c r="F68" s="271">
        <v>0</v>
      </c>
      <c r="G68" s="230"/>
      <c r="H68" s="63"/>
      <c r="I68" s="58"/>
      <c r="J68" s="72"/>
      <c r="K68" s="9">
        <f t="shared" si="0"/>
        <v>0</v>
      </c>
    </row>
    <row r="69" spans="2:11" ht="15.75" thickBot="1" x14ac:dyDescent="0.3">
      <c r="B69" s="39"/>
      <c r="C69" s="35" t="s">
        <v>271</v>
      </c>
      <c r="D69" s="40" t="s">
        <v>64</v>
      </c>
      <c r="E69" s="40"/>
      <c r="F69" s="231"/>
      <c r="G69" s="40"/>
      <c r="H69" s="41"/>
      <c r="I69" s="41"/>
      <c r="J69" s="71"/>
      <c r="K69" s="9">
        <f t="shared" si="0"/>
        <v>0</v>
      </c>
    </row>
    <row r="70" spans="2:11" ht="15.75" thickBot="1" x14ac:dyDescent="0.3">
      <c r="B70" s="42"/>
      <c r="C70" s="55"/>
      <c r="D70" s="44" t="s">
        <v>50</v>
      </c>
      <c r="E70" s="44"/>
      <c r="F70" s="262">
        <v>0</v>
      </c>
      <c r="G70" s="44"/>
      <c r="H70" s="58"/>
      <c r="I70" s="58"/>
      <c r="J70" s="72"/>
      <c r="K70" s="9">
        <f t="shared" si="0"/>
        <v>0</v>
      </c>
    </row>
    <row r="71" spans="2:11" ht="15.75" thickBot="1" x14ac:dyDescent="0.3">
      <c r="B71" s="35"/>
      <c r="C71" s="68" t="s">
        <v>272</v>
      </c>
      <c r="D71" s="40" t="s">
        <v>59</v>
      </c>
      <c r="E71" s="40"/>
      <c r="F71" s="231"/>
      <c r="G71" s="40"/>
      <c r="H71" s="41"/>
      <c r="I71" s="41"/>
      <c r="J71" s="71"/>
      <c r="K71" s="9">
        <f t="shared" si="0"/>
        <v>0</v>
      </c>
    </row>
    <row r="72" spans="2:11" ht="15.75" thickBot="1" x14ac:dyDescent="0.3">
      <c r="B72" s="55"/>
      <c r="C72" s="46"/>
      <c r="D72" s="44" t="s">
        <v>56</v>
      </c>
      <c r="E72" s="44"/>
      <c r="F72" s="262">
        <v>0</v>
      </c>
      <c r="G72" s="44"/>
      <c r="H72" s="58"/>
      <c r="I72" s="58"/>
      <c r="J72" s="72"/>
      <c r="K72" s="9">
        <f t="shared" si="0"/>
        <v>0</v>
      </c>
    </row>
    <row r="73" spans="2:11" ht="15.75" thickBot="1" x14ac:dyDescent="0.3">
      <c r="B73" s="39"/>
      <c r="C73" s="35" t="s">
        <v>273</v>
      </c>
      <c r="D73" s="40" t="s">
        <v>65</v>
      </c>
      <c r="E73" s="40"/>
      <c r="F73" s="231"/>
      <c r="G73" s="231"/>
      <c r="H73" s="41"/>
      <c r="I73" s="41"/>
      <c r="J73" s="71"/>
      <c r="K73" s="9">
        <f t="shared" si="0"/>
        <v>0</v>
      </c>
    </row>
    <row r="74" spans="2:11" ht="15.75" thickBot="1" x14ac:dyDescent="0.3">
      <c r="B74" s="43"/>
      <c r="C74" s="24"/>
      <c r="D74" s="48" t="s">
        <v>66</v>
      </c>
      <c r="E74" s="48"/>
      <c r="G74" s="233"/>
      <c r="H74" s="63"/>
      <c r="I74" s="63"/>
      <c r="J74" s="72"/>
      <c r="K74" s="9">
        <f t="shared" si="0"/>
        <v>0</v>
      </c>
    </row>
    <row r="75" spans="2:11" ht="15.75" thickBot="1" x14ac:dyDescent="0.3">
      <c r="B75" s="10" t="s">
        <v>67</v>
      </c>
      <c r="C75" s="43"/>
      <c r="D75" s="69" t="s">
        <v>68</v>
      </c>
      <c r="E75" s="70"/>
      <c r="F75" s="269">
        <f>+F76+F81+F82</f>
        <v>5900000</v>
      </c>
      <c r="G75" s="256" t="s">
        <v>305</v>
      </c>
      <c r="H75" s="67"/>
      <c r="I75" s="67"/>
      <c r="J75" s="116"/>
      <c r="K75" s="9">
        <f t="shared" si="0"/>
        <v>0</v>
      </c>
    </row>
    <row r="76" spans="2:11" ht="15.75" thickBot="1" x14ac:dyDescent="0.3">
      <c r="B76" s="24"/>
      <c r="C76" s="24" t="s">
        <v>274</v>
      </c>
      <c r="D76" s="28" t="s">
        <v>69</v>
      </c>
      <c r="E76" s="29"/>
      <c r="F76" s="258">
        <v>1850000</v>
      </c>
      <c r="G76" s="44"/>
      <c r="H76" s="58"/>
      <c r="I76" s="54"/>
      <c r="J76" s="27"/>
      <c r="K76" s="9">
        <f t="shared" si="0"/>
        <v>0</v>
      </c>
    </row>
    <row r="77" spans="2:11" ht="15.75" thickBot="1" x14ac:dyDescent="0.3">
      <c r="B77" s="55"/>
      <c r="C77" s="55" t="s">
        <v>275</v>
      </c>
      <c r="D77" s="36" t="s">
        <v>70</v>
      </c>
      <c r="E77" s="37"/>
      <c r="F77" s="262">
        <v>0</v>
      </c>
      <c r="G77" s="48"/>
      <c r="H77" s="63"/>
      <c r="I77" s="71"/>
      <c r="J77" s="71"/>
      <c r="K77" s="9">
        <f t="shared" si="0"/>
        <v>0</v>
      </c>
    </row>
    <row r="78" spans="2:11" ht="15.75" thickBot="1" x14ac:dyDescent="0.3">
      <c r="B78" s="35"/>
      <c r="C78" s="68" t="s">
        <v>276</v>
      </c>
      <c r="D78" s="40" t="s">
        <v>71</v>
      </c>
      <c r="E78" s="40"/>
      <c r="F78" s="231"/>
      <c r="G78" s="40"/>
      <c r="H78" s="41"/>
      <c r="I78" s="41"/>
      <c r="J78" s="71"/>
      <c r="K78" s="9">
        <f t="shared" si="0"/>
        <v>0</v>
      </c>
    </row>
    <row r="79" spans="2:11" ht="15.75" thickBot="1" x14ac:dyDescent="0.3">
      <c r="B79" s="55"/>
      <c r="C79" s="46"/>
      <c r="D79" s="48" t="s">
        <v>72</v>
      </c>
      <c r="E79" s="48"/>
      <c r="F79" s="262">
        <v>0</v>
      </c>
      <c r="G79" s="48"/>
      <c r="H79" s="63"/>
      <c r="I79" s="58"/>
      <c r="J79" s="72"/>
      <c r="K79" s="9">
        <f t="shared" si="0"/>
        <v>0</v>
      </c>
    </row>
    <row r="80" spans="2:11" ht="15.75" thickBot="1" x14ac:dyDescent="0.3">
      <c r="B80" s="35"/>
      <c r="C80" s="35" t="s">
        <v>277</v>
      </c>
      <c r="D80" s="36" t="s">
        <v>73</v>
      </c>
      <c r="E80" s="40"/>
      <c r="F80" s="231"/>
      <c r="G80" s="40"/>
      <c r="H80" s="41"/>
      <c r="I80" s="41"/>
      <c r="J80" s="71"/>
      <c r="K80" s="9">
        <f t="shared" ref="K80:K103" si="1">+J80+I80+H80</f>
        <v>0</v>
      </c>
    </row>
    <row r="81" spans="2:11" ht="15.75" thickBot="1" x14ac:dyDescent="0.3">
      <c r="B81" s="24"/>
      <c r="C81" s="24"/>
      <c r="D81" s="28" t="s">
        <v>74</v>
      </c>
      <c r="E81" s="44"/>
      <c r="F81" s="258">
        <v>3950000</v>
      </c>
      <c r="G81" s="44"/>
      <c r="H81" s="58"/>
      <c r="I81" s="58"/>
      <c r="J81" s="54"/>
      <c r="K81" s="9">
        <f t="shared" si="1"/>
        <v>0</v>
      </c>
    </row>
    <row r="82" spans="2:11" ht="15.75" thickBot="1" x14ac:dyDescent="0.3">
      <c r="B82" s="24"/>
      <c r="C82" s="24" t="s">
        <v>278</v>
      </c>
      <c r="D82" s="28" t="s">
        <v>75</v>
      </c>
      <c r="E82" s="29"/>
      <c r="F82" s="259">
        <v>100000</v>
      </c>
      <c r="G82" s="44"/>
      <c r="H82" s="58"/>
      <c r="I82" s="56"/>
      <c r="J82" s="54"/>
      <c r="K82" s="9">
        <f t="shared" si="1"/>
        <v>0</v>
      </c>
    </row>
    <row r="83" spans="2:11" ht="15.75" thickBot="1" x14ac:dyDescent="0.3">
      <c r="B83" s="24"/>
      <c r="C83" s="24" t="s">
        <v>279</v>
      </c>
      <c r="D83" s="28" t="s">
        <v>76</v>
      </c>
      <c r="E83" s="29"/>
      <c r="F83" s="262">
        <v>0</v>
      </c>
      <c r="G83" s="44"/>
      <c r="H83" s="58"/>
      <c r="I83" s="56"/>
      <c r="J83" s="30"/>
      <c r="K83" s="9">
        <f t="shared" si="1"/>
        <v>0</v>
      </c>
    </row>
    <row r="84" spans="2:11" ht="15.75" thickBot="1" x14ac:dyDescent="0.3">
      <c r="B84" s="24"/>
      <c r="C84" s="24" t="s">
        <v>280</v>
      </c>
      <c r="D84" s="28" t="s">
        <v>77</v>
      </c>
      <c r="E84" s="29"/>
      <c r="F84" s="262">
        <v>0</v>
      </c>
      <c r="G84" s="44"/>
      <c r="H84" s="58"/>
      <c r="I84" s="56"/>
      <c r="J84" s="30"/>
      <c r="K84" s="9">
        <f t="shared" si="1"/>
        <v>0</v>
      </c>
    </row>
    <row r="85" spans="2:11" ht="15.75" thickBot="1" x14ac:dyDescent="0.3">
      <c r="B85" s="55"/>
      <c r="C85" s="55" t="s">
        <v>281</v>
      </c>
      <c r="D85" s="47" t="s">
        <v>78</v>
      </c>
      <c r="E85" s="64"/>
      <c r="F85" s="262">
        <v>0</v>
      </c>
      <c r="G85" s="64"/>
      <c r="H85" s="72"/>
      <c r="I85" s="38"/>
      <c r="J85" s="71"/>
      <c r="K85" s="9">
        <f t="shared" si="1"/>
        <v>0</v>
      </c>
    </row>
    <row r="86" spans="2:11" ht="15.75" thickBot="1" x14ac:dyDescent="0.3">
      <c r="B86" s="35"/>
      <c r="C86" s="68" t="s">
        <v>282</v>
      </c>
      <c r="D86" s="40" t="s">
        <v>79</v>
      </c>
      <c r="E86" s="40"/>
      <c r="F86" s="231"/>
      <c r="G86" s="40"/>
      <c r="H86" s="71"/>
      <c r="I86" s="111"/>
      <c r="J86" s="71"/>
      <c r="K86" s="9">
        <f t="shared" si="1"/>
        <v>0</v>
      </c>
    </row>
    <row r="87" spans="2:11" ht="15.75" thickBot="1" x14ac:dyDescent="0.3">
      <c r="B87" s="55"/>
      <c r="C87" s="46"/>
      <c r="D87" s="48" t="s">
        <v>80</v>
      </c>
      <c r="E87" s="48"/>
      <c r="F87" s="262">
        <v>0</v>
      </c>
      <c r="G87" s="48"/>
      <c r="H87" s="72"/>
      <c r="I87" s="38"/>
      <c r="J87" s="72"/>
      <c r="K87" s="9">
        <f t="shared" si="1"/>
        <v>0</v>
      </c>
    </row>
    <row r="88" spans="2:11" ht="15.75" thickBot="1" x14ac:dyDescent="0.3">
      <c r="B88" s="10" t="s">
        <v>81</v>
      </c>
      <c r="C88" s="52"/>
      <c r="D88" s="65" t="s">
        <v>82</v>
      </c>
      <c r="E88" s="70"/>
      <c r="F88" s="269">
        <f>+F90</f>
        <v>10000000</v>
      </c>
      <c r="G88" s="256" t="s">
        <v>305</v>
      </c>
      <c r="H88" s="67"/>
      <c r="I88" s="283">
        <v>988967.55</v>
      </c>
      <c r="J88" s="67"/>
      <c r="K88" s="9">
        <f t="shared" si="1"/>
        <v>988967.55</v>
      </c>
    </row>
    <row r="89" spans="2:11" ht="15.75" thickBot="1" x14ac:dyDescent="0.3">
      <c r="B89" s="24"/>
      <c r="C89" s="24" t="s">
        <v>283</v>
      </c>
      <c r="D89" s="28" t="s">
        <v>83</v>
      </c>
      <c r="E89" s="29"/>
      <c r="F89" s="262">
        <v>0</v>
      </c>
      <c r="G89" s="44"/>
      <c r="H89" s="58"/>
      <c r="I89" s="272">
        <v>988967.55</v>
      </c>
      <c r="J89" s="30"/>
      <c r="K89" s="9">
        <f t="shared" si="1"/>
        <v>988967.55</v>
      </c>
    </row>
    <row r="90" spans="2:11" ht="15.75" thickBot="1" x14ac:dyDescent="0.3">
      <c r="B90" s="24"/>
      <c r="C90" s="24" t="s">
        <v>284</v>
      </c>
      <c r="D90" s="28" t="s">
        <v>84</v>
      </c>
      <c r="E90" s="29"/>
      <c r="F90" s="272">
        <v>10000000</v>
      </c>
      <c r="G90" s="44"/>
      <c r="H90" s="58"/>
      <c r="I90" s="30"/>
      <c r="J90" s="30"/>
      <c r="K90" s="9">
        <f t="shared" si="1"/>
        <v>0</v>
      </c>
    </row>
    <row r="91" spans="2:11" ht="15.75" thickBot="1" x14ac:dyDescent="0.3">
      <c r="B91" s="55"/>
      <c r="C91" s="55" t="s">
        <v>285</v>
      </c>
      <c r="D91" s="47" t="s">
        <v>85</v>
      </c>
      <c r="E91" s="64"/>
      <c r="F91" s="262">
        <v>0</v>
      </c>
      <c r="G91" s="48"/>
      <c r="H91" s="63"/>
      <c r="I91" s="71"/>
      <c r="J91" s="71"/>
      <c r="K91" s="9">
        <f t="shared" si="1"/>
        <v>0</v>
      </c>
    </row>
    <row r="92" spans="2:11" ht="15.75" thickBot="1" x14ac:dyDescent="0.3">
      <c r="B92" s="35"/>
      <c r="C92" s="68" t="s">
        <v>286</v>
      </c>
      <c r="D92" s="40" t="s">
        <v>36</v>
      </c>
      <c r="E92" s="40"/>
      <c r="F92" s="231"/>
      <c r="G92" s="231"/>
      <c r="H92" s="41"/>
      <c r="I92" s="41"/>
      <c r="J92" s="71"/>
      <c r="K92" s="9">
        <f t="shared" si="1"/>
        <v>0</v>
      </c>
    </row>
    <row r="93" spans="2:11" ht="15.75" thickBot="1" x14ac:dyDescent="0.3">
      <c r="B93" s="55"/>
      <c r="C93" s="46"/>
      <c r="D93" s="48" t="s">
        <v>86</v>
      </c>
      <c r="E93" s="48"/>
      <c r="F93" s="262">
        <v>0</v>
      </c>
      <c r="G93" s="233"/>
      <c r="H93" s="63"/>
      <c r="I93" s="63"/>
      <c r="J93" s="72"/>
      <c r="K93" s="9">
        <f t="shared" si="1"/>
        <v>0</v>
      </c>
    </row>
    <row r="94" spans="2:11" ht="15.75" thickBot="1" x14ac:dyDescent="0.3">
      <c r="B94" s="284" t="s">
        <v>87</v>
      </c>
      <c r="C94" s="73"/>
      <c r="D94" s="74" t="s">
        <v>88</v>
      </c>
      <c r="E94" s="74"/>
      <c r="F94" s="285"/>
      <c r="G94" s="246"/>
      <c r="H94" s="287"/>
      <c r="I94" s="110"/>
      <c r="J94" s="110"/>
      <c r="K94" s="9">
        <f t="shared" si="1"/>
        <v>0</v>
      </c>
    </row>
    <row r="95" spans="2:11" ht="15.75" thickBot="1" x14ac:dyDescent="0.3">
      <c r="B95" s="75"/>
      <c r="C95" s="76"/>
      <c r="D95" s="77" t="s">
        <v>89</v>
      </c>
      <c r="E95" s="77"/>
      <c r="F95" s="286"/>
      <c r="G95" s="289" t="s">
        <v>305</v>
      </c>
      <c r="H95" s="288"/>
      <c r="I95" s="109"/>
      <c r="J95" s="109"/>
      <c r="K95" s="9">
        <f t="shared" si="1"/>
        <v>0</v>
      </c>
    </row>
    <row r="96" spans="2:11" ht="15.75" thickBot="1" x14ac:dyDescent="0.3">
      <c r="B96" s="55"/>
      <c r="C96" s="55" t="s">
        <v>287</v>
      </c>
      <c r="D96" s="47" t="s">
        <v>90</v>
      </c>
      <c r="E96" s="64"/>
      <c r="F96" s="262">
        <v>0</v>
      </c>
      <c r="G96" s="64"/>
      <c r="H96" s="72"/>
      <c r="I96" s="30"/>
      <c r="J96" s="71"/>
      <c r="K96" s="9">
        <f t="shared" si="1"/>
        <v>0</v>
      </c>
    </row>
    <row r="97" spans="2:13" ht="15.75" thickBot="1" x14ac:dyDescent="0.3">
      <c r="B97" s="39"/>
      <c r="C97" s="39" t="s">
        <v>288</v>
      </c>
      <c r="D97" s="36" t="s">
        <v>91</v>
      </c>
      <c r="E97" s="40"/>
      <c r="F97" s="231"/>
      <c r="G97" s="40"/>
      <c r="H97" s="41"/>
      <c r="I97" s="41"/>
      <c r="J97" s="71"/>
      <c r="K97" s="9">
        <f t="shared" si="1"/>
        <v>0</v>
      </c>
    </row>
    <row r="98" spans="2:13" ht="15.75" thickBot="1" x14ac:dyDescent="0.3">
      <c r="B98" s="43"/>
      <c r="C98" s="43"/>
      <c r="D98" s="28" t="s">
        <v>92</v>
      </c>
      <c r="E98" s="44"/>
      <c r="F98" s="262">
        <v>0</v>
      </c>
      <c r="G98" s="44"/>
      <c r="H98" s="58"/>
      <c r="I98" s="58"/>
      <c r="J98" s="54"/>
      <c r="K98" s="9">
        <f t="shared" si="1"/>
        <v>0</v>
      </c>
      <c r="M98" s="299"/>
    </row>
    <row r="99" spans="2:13" ht="15.75" thickBot="1" x14ac:dyDescent="0.3">
      <c r="B99" s="10" t="s">
        <v>93</v>
      </c>
      <c r="C99" s="24"/>
      <c r="D99" s="78" t="s">
        <v>94</v>
      </c>
      <c r="E99" s="79"/>
      <c r="F99" s="79"/>
      <c r="G99" s="79"/>
      <c r="H99" s="54"/>
      <c r="I99" s="30"/>
      <c r="J99" s="54"/>
      <c r="K99" s="9">
        <f t="shared" si="1"/>
        <v>0</v>
      </c>
    </row>
    <row r="100" spans="2:13" ht="15.75" thickBot="1" x14ac:dyDescent="0.3">
      <c r="B100" s="24"/>
      <c r="C100" s="24" t="s">
        <v>289</v>
      </c>
      <c r="D100" s="28" t="s">
        <v>95</v>
      </c>
      <c r="E100" s="29"/>
      <c r="F100" s="262">
        <v>0</v>
      </c>
      <c r="G100" s="44"/>
      <c r="H100" s="58"/>
      <c r="I100" s="30"/>
      <c r="J100" s="30"/>
      <c r="K100" s="9">
        <f t="shared" si="1"/>
        <v>0</v>
      </c>
    </row>
    <row r="101" spans="2:13" ht="15.75" thickBot="1" x14ac:dyDescent="0.3">
      <c r="B101" s="55"/>
      <c r="C101" s="55" t="s">
        <v>290</v>
      </c>
      <c r="D101" s="47" t="s">
        <v>96</v>
      </c>
      <c r="E101" s="64"/>
      <c r="F101" s="262">
        <v>0</v>
      </c>
      <c r="G101" s="64"/>
      <c r="H101" s="72"/>
      <c r="I101" s="38"/>
      <c r="J101" s="71"/>
      <c r="K101" s="9">
        <f t="shared" si="1"/>
        <v>0</v>
      </c>
      <c r="M101" s="299"/>
    </row>
    <row r="102" spans="2:13" ht="15.75" thickBot="1" x14ac:dyDescent="0.3">
      <c r="B102" s="35"/>
      <c r="C102" s="68" t="s">
        <v>291</v>
      </c>
      <c r="D102" s="40" t="s">
        <v>97</v>
      </c>
      <c r="E102" s="40"/>
      <c r="F102" s="40"/>
      <c r="G102" s="40"/>
      <c r="H102" s="71"/>
      <c r="I102" s="111"/>
      <c r="J102" s="71"/>
      <c r="K102" s="9">
        <f t="shared" si="1"/>
        <v>0</v>
      </c>
    </row>
    <row r="103" spans="2:13" ht="15.75" thickBot="1" x14ac:dyDescent="0.3">
      <c r="B103" s="55"/>
      <c r="C103" s="46"/>
      <c r="D103" s="48" t="s">
        <v>98</v>
      </c>
      <c r="E103" s="48"/>
      <c r="F103" s="262">
        <v>0</v>
      </c>
      <c r="G103" s="48"/>
      <c r="H103" s="72"/>
      <c r="I103" s="38"/>
      <c r="J103" s="72"/>
      <c r="K103" s="9">
        <f t="shared" si="1"/>
        <v>0</v>
      </c>
    </row>
    <row r="104" spans="2:13" ht="15.75" thickBot="1" x14ac:dyDescent="0.3">
      <c r="B104" s="314" t="s">
        <v>99</v>
      </c>
      <c r="C104" s="315"/>
      <c r="D104" s="315"/>
      <c r="E104" s="316"/>
      <c r="F104" s="273">
        <f>+F88+F75+F46+F33+F21+F15</f>
        <v>231148005</v>
      </c>
      <c r="G104" s="280" t="s">
        <v>305</v>
      </c>
      <c r="H104" s="106">
        <f>+H33+H21+H15</f>
        <v>12499327.880000001</v>
      </c>
      <c r="I104" s="247">
        <f>+I88+I33+I21+I15</f>
        <v>15129013.6</v>
      </c>
      <c r="J104" s="106">
        <f>+J33+J21+J15</f>
        <v>19940603.189999998</v>
      </c>
      <c r="K104" s="298">
        <f>+J104+I104+H104</f>
        <v>47568944.670000002</v>
      </c>
    </row>
    <row r="105" spans="2:13" ht="15.75" thickBot="1" x14ac:dyDescent="0.3">
      <c r="B105" s="80" t="s">
        <v>100</v>
      </c>
      <c r="C105" s="80"/>
      <c r="D105" s="80"/>
      <c r="E105" s="80"/>
      <c r="F105" s="80"/>
      <c r="G105" s="80"/>
      <c r="H105" s="81"/>
      <c r="I105" s="81"/>
      <c r="J105" s="81"/>
      <c r="K105" s="9"/>
    </row>
    <row r="106" spans="2:13" ht="15.75" thickBot="1" x14ac:dyDescent="0.3">
      <c r="B106" s="82">
        <v>4.0999999999999996</v>
      </c>
      <c r="C106" s="248"/>
      <c r="D106" s="98" t="s">
        <v>101</v>
      </c>
      <c r="E106" s="100"/>
      <c r="F106" s="248"/>
      <c r="G106" s="248"/>
      <c r="H106" s="83"/>
      <c r="I106" s="83"/>
      <c r="J106" s="83"/>
      <c r="K106" s="9"/>
    </row>
    <row r="107" spans="2:13" ht="15.75" thickBot="1" x14ac:dyDescent="0.3">
      <c r="B107" s="84"/>
      <c r="C107" s="250" t="s">
        <v>292</v>
      </c>
      <c r="D107" s="249" t="s">
        <v>102</v>
      </c>
      <c r="E107" s="229"/>
      <c r="F107" s="262">
        <v>0</v>
      </c>
      <c r="G107" s="229"/>
      <c r="H107" s="88"/>
      <c r="I107" s="58"/>
      <c r="J107" s="30"/>
      <c r="K107" s="9"/>
    </row>
    <row r="108" spans="2:13" ht="15.75" thickBot="1" x14ac:dyDescent="0.3">
      <c r="B108" s="84"/>
      <c r="C108" s="89" t="s">
        <v>293</v>
      </c>
      <c r="D108" s="86" t="s">
        <v>103</v>
      </c>
      <c r="E108" s="87"/>
      <c r="F108" s="282">
        <v>0</v>
      </c>
      <c r="G108" s="87"/>
      <c r="H108" s="90"/>
      <c r="I108" s="38"/>
      <c r="J108" s="30"/>
      <c r="K108" s="9"/>
    </row>
    <row r="109" spans="2:13" ht="15.75" thickBot="1" x14ac:dyDescent="0.3">
      <c r="B109" s="84">
        <v>4.2</v>
      </c>
      <c r="C109" s="84"/>
      <c r="D109" s="85" t="s">
        <v>104</v>
      </c>
      <c r="E109" s="91"/>
      <c r="F109" s="282"/>
      <c r="G109" s="91"/>
      <c r="H109" s="92"/>
      <c r="I109" s="115"/>
      <c r="J109" s="92"/>
      <c r="K109" s="9"/>
    </row>
    <row r="110" spans="2:13" ht="15.75" thickBot="1" x14ac:dyDescent="0.3">
      <c r="B110" s="84"/>
      <c r="C110" s="84" t="s">
        <v>294</v>
      </c>
      <c r="D110" s="86" t="s">
        <v>105</v>
      </c>
      <c r="E110" s="87"/>
      <c r="F110" s="262">
        <v>0</v>
      </c>
      <c r="G110" s="87"/>
      <c r="H110" s="93"/>
      <c r="I110" s="56"/>
      <c r="J110" s="30"/>
      <c r="K110" s="9"/>
    </row>
    <row r="111" spans="2:13" ht="15.75" thickBot="1" x14ac:dyDescent="0.3">
      <c r="B111" s="84"/>
      <c r="C111" s="84" t="s">
        <v>295</v>
      </c>
      <c r="D111" s="86" t="s">
        <v>106</v>
      </c>
      <c r="E111" s="87"/>
      <c r="F111" s="262">
        <v>0</v>
      </c>
      <c r="G111" s="87"/>
      <c r="H111" s="93"/>
      <c r="I111" s="56"/>
      <c r="J111" s="30"/>
      <c r="K111" s="9"/>
    </row>
    <row r="112" spans="2:13" ht="15.75" thickBot="1" x14ac:dyDescent="0.3">
      <c r="B112" s="84">
        <v>4.3</v>
      </c>
      <c r="C112" s="84"/>
      <c r="D112" s="85" t="s">
        <v>107</v>
      </c>
      <c r="E112" s="91"/>
      <c r="F112" s="91"/>
      <c r="G112" s="91"/>
      <c r="H112" s="92"/>
      <c r="I112" s="115"/>
      <c r="J112" s="92"/>
      <c r="K112" s="9"/>
    </row>
    <row r="113" spans="2:11" ht="15.75" thickBot="1" x14ac:dyDescent="0.3">
      <c r="B113" s="94"/>
      <c r="C113" s="94" t="s">
        <v>296</v>
      </c>
      <c r="D113" s="95" t="s">
        <v>108</v>
      </c>
      <c r="E113" s="96"/>
      <c r="F113" s="274">
        <v>0</v>
      </c>
      <c r="G113" s="96"/>
      <c r="H113" s="97"/>
      <c r="I113" s="38"/>
      <c r="J113" s="71"/>
      <c r="K113" s="9"/>
    </row>
    <row r="114" spans="2:11" ht="15.75" thickBot="1" x14ac:dyDescent="0.3">
      <c r="B114" s="98" t="s">
        <v>109</v>
      </c>
      <c r="C114" s="99"/>
      <c r="D114" s="99"/>
      <c r="E114" s="100"/>
      <c r="F114" s="275">
        <v>0</v>
      </c>
      <c r="G114" s="100"/>
      <c r="H114" s="101"/>
      <c r="I114" s="67"/>
      <c r="J114" s="67"/>
      <c r="K114" s="9"/>
    </row>
    <row r="115" spans="2:11" ht="15.75" thickBot="1" x14ac:dyDescent="0.3">
      <c r="B115" s="80"/>
      <c r="C115" s="80"/>
      <c r="D115" s="80"/>
      <c r="E115" s="80"/>
      <c r="F115" s="80"/>
      <c r="G115" s="80"/>
      <c r="H115" s="102"/>
      <c r="I115" s="102"/>
      <c r="J115" s="102"/>
      <c r="K115" s="118"/>
    </row>
    <row r="116" spans="2:11" ht="15.75" thickBot="1" x14ac:dyDescent="0.3">
      <c r="B116" s="279" t="s">
        <v>110</v>
      </c>
      <c r="C116" s="276"/>
      <c r="D116" s="276"/>
      <c r="E116" s="276"/>
      <c r="F116" s="277">
        <f>+F104</f>
        <v>231148005</v>
      </c>
      <c r="G116" s="281" t="s">
        <v>305</v>
      </c>
      <c r="H116" s="103">
        <v>12499327.880000001</v>
      </c>
      <c r="I116" s="103">
        <v>15129013.6</v>
      </c>
      <c r="J116" s="103">
        <v>19940603.190000001</v>
      </c>
      <c r="K116" s="278">
        <v>47568944.670000002</v>
      </c>
    </row>
    <row r="117" spans="2:11" x14ac:dyDescent="0.25">
      <c r="B117" s="104" t="s">
        <v>306</v>
      </c>
      <c r="C117" s="104"/>
      <c r="D117" s="104"/>
      <c r="E117" s="104"/>
      <c r="F117" s="104"/>
      <c r="G117" s="104"/>
      <c r="H117" s="105"/>
      <c r="I117" s="105"/>
      <c r="J117" s="105"/>
      <c r="K117" s="105"/>
    </row>
    <row r="118" spans="2:11" s="1" customFormat="1" ht="11.25" customHeight="1" x14ac:dyDescent="0.25">
      <c r="B118" s="104" t="s">
        <v>307</v>
      </c>
      <c r="C118" s="104"/>
      <c r="D118" s="104"/>
      <c r="E118" s="104"/>
      <c r="F118" s="104"/>
      <c r="G118" s="104"/>
      <c r="H118" s="105"/>
      <c r="I118" s="105"/>
      <c r="J118" s="105"/>
      <c r="K118" s="105"/>
    </row>
    <row r="119" spans="2:11" s="1" customFormat="1" ht="11.25" customHeight="1" x14ac:dyDescent="0.25">
      <c r="B119" s="104" t="s">
        <v>308</v>
      </c>
      <c r="C119" s="104"/>
      <c r="D119" s="104"/>
      <c r="E119" s="104"/>
      <c r="F119" s="104"/>
      <c r="G119" s="104"/>
      <c r="H119" s="105"/>
      <c r="I119" s="105"/>
      <c r="J119" s="105"/>
      <c r="K119" s="105"/>
    </row>
    <row r="120" spans="2:11" ht="11.25" customHeight="1" x14ac:dyDescent="0.25">
      <c r="B120" s="80" t="s">
        <v>309</v>
      </c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 ht="9.75" customHeight="1" x14ac:dyDescent="0.25">
      <c r="B121" s="80" t="s">
        <v>310</v>
      </c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 ht="9" customHeight="1" x14ac:dyDescent="0.25">
      <c r="B122" s="104" t="s">
        <v>311</v>
      </c>
      <c r="C122" s="104"/>
      <c r="D122" s="104"/>
      <c r="E122" s="104"/>
      <c r="F122" s="105"/>
      <c r="G122" s="105"/>
      <c r="H122" s="105"/>
      <c r="I122" s="105"/>
      <c r="J122" s="105"/>
      <c r="K122" s="105"/>
    </row>
    <row r="123" spans="2:11" ht="9" customHeight="1" x14ac:dyDescent="0.25">
      <c r="B123" s="80" t="s">
        <v>312</v>
      </c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 s="1" customFormat="1" ht="9" customHeight="1" x14ac:dyDescent="0.25">
      <c r="B124" s="80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 s="1" customFormat="1" ht="9" customHeight="1" x14ac:dyDescent="0.25">
      <c r="B125" s="80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 s="1" customFormat="1" x14ac:dyDescent="0.25">
      <c r="B126" s="80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 s="1" customFormat="1" x14ac:dyDescent="0.25">
      <c r="B127" s="80"/>
      <c r="C127" s="105"/>
      <c r="D127" s="105" t="s">
        <v>313</v>
      </c>
      <c r="E127" s="105"/>
      <c r="F127" s="105"/>
      <c r="G127" s="105"/>
      <c r="H127" s="105"/>
      <c r="I127" s="105"/>
      <c r="J127" s="105"/>
      <c r="K127" s="105"/>
    </row>
    <row r="128" spans="2:11" s="1" customFormat="1" x14ac:dyDescent="0.25">
      <c r="B128" s="80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 s="1" customFormat="1" x14ac:dyDescent="0.25">
      <c r="B129" s="80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 s="1" customFormat="1" x14ac:dyDescent="0.25">
      <c r="B130" s="80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 s="1" customFormat="1" x14ac:dyDescent="0.25">
      <c r="B131" s="80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 s="1" customFormat="1" x14ac:dyDescent="0.25">
      <c r="B132" s="80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 x14ac:dyDescent="0.25">
      <c r="B133" s="105"/>
      <c r="C133" s="105"/>
      <c r="D133" s="105" t="s">
        <v>314</v>
      </c>
      <c r="E133" s="105"/>
      <c r="F133" s="105"/>
      <c r="G133" s="105"/>
      <c r="H133" s="105"/>
      <c r="I133" s="105"/>
      <c r="J133" s="105"/>
      <c r="K133" s="105"/>
    </row>
    <row r="134" spans="2:11" x14ac:dyDescent="0.25">
      <c r="B134" s="105"/>
      <c r="C134" s="105"/>
      <c r="D134" s="105" t="s">
        <v>111</v>
      </c>
      <c r="E134" s="105"/>
      <c r="F134" s="105"/>
      <c r="G134" s="105"/>
      <c r="H134" s="105"/>
      <c r="I134" s="105"/>
      <c r="J134" s="105"/>
      <c r="K134" s="105"/>
    </row>
    <row r="135" spans="2:11" x14ac:dyDescent="0.25"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 x14ac:dyDescent="0.25"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 x14ac:dyDescent="0.25"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</row>
  </sheetData>
  <mergeCells count="13">
    <mergeCell ref="D16:E16"/>
    <mergeCell ref="D17:E17"/>
    <mergeCell ref="D20:E20"/>
    <mergeCell ref="D33:E33"/>
    <mergeCell ref="B104:E104"/>
    <mergeCell ref="D15:E15"/>
    <mergeCell ref="E5:K5"/>
    <mergeCell ref="E6:H6"/>
    <mergeCell ref="E7:K7"/>
    <mergeCell ref="B8:K8"/>
    <mergeCell ref="B10:K10"/>
    <mergeCell ref="B9:K9"/>
    <mergeCell ref="H11:J11"/>
  </mergeCells>
  <printOptions horizontalCentered="1"/>
  <pageMargins left="0.23622047244094491" right="0.23622047244094491" top="0.41" bottom="0.54" header="0.19" footer="0.31496062992125984"/>
  <pageSetup paperSize="5" orientation="landscape" horizontalDpi="0" verticalDpi="0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workbookViewId="0">
      <selection activeCell="F1" sqref="F1"/>
    </sheetView>
  </sheetViews>
  <sheetFormatPr baseColWidth="10" defaultRowHeight="15" x14ac:dyDescent="0.25"/>
  <cols>
    <col min="1" max="1" width="5.5703125" customWidth="1"/>
    <col min="2" max="2" width="5" customWidth="1"/>
    <col min="3" max="3" width="8.28515625" customWidth="1"/>
    <col min="5" max="5" width="44.140625" customWidth="1"/>
    <col min="6" max="6" width="17.42578125" customWidth="1"/>
    <col min="7" max="7" width="14.5703125" customWidth="1"/>
    <col min="8" max="8" width="15.140625" customWidth="1"/>
    <col min="10" max="10" width="16.42578125" customWidth="1"/>
  </cols>
  <sheetData>
    <row r="2" spans="1:10" ht="15.75" thickBot="1" x14ac:dyDescent="0.3"/>
    <row r="3" spans="1:10" x14ac:dyDescent="0.25">
      <c r="A3" s="1"/>
      <c r="B3" s="120" t="s">
        <v>115</v>
      </c>
      <c r="C3" s="121"/>
      <c r="D3" s="122" t="s">
        <v>116</v>
      </c>
      <c r="E3" s="123"/>
      <c r="F3" s="1"/>
      <c r="G3" s="1"/>
      <c r="H3" s="1"/>
      <c r="I3" s="1"/>
      <c r="J3" s="1"/>
    </row>
    <row r="4" spans="1:10" ht="16.5" x14ac:dyDescent="0.25">
      <c r="A4" s="1"/>
      <c r="B4" s="329" t="s">
        <v>117</v>
      </c>
      <c r="C4" s="330"/>
      <c r="D4" s="124" t="s">
        <v>118</v>
      </c>
      <c r="E4" s="125" t="s">
        <v>119</v>
      </c>
      <c r="F4" s="1"/>
      <c r="G4" s="1"/>
      <c r="H4" s="1"/>
      <c r="I4" s="1"/>
      <c r="J4" s="1"/>
    </row>
    <row r="5" spans="1:10" x14ac:dyDescent="0.25">
      <c r="A5" s="1"/>
      <c r="B5" s="329" t="s">
        <v>120</v>
      </c>
      <c r="C5" s="330"/>
      <c r="D5" s="124" t="s">
        <v>121</v>
      </c>
      <c r="E5" s="126" t="s">
        <v>122</v>
      </c>
      <c r="F5" s="1"/>
      <c r="G5" s="1"/>
      <c r="H5" s="1"/>
      <c r="I5" s="1"/>
      <c r="J5" s="1"/>
    </row>
    <row r="6" spans="1:10" x14ac:dyDescent="0.25">
      <c r="A6" s="1"/>
      <c r="B6" s="329" t="s">
        <v>123</v>
      </c>
      <c r="C6" s="330"/>
      <c r="D6" s="124" t="s">
        <v>124</v>
      </c>
      <c r="E6" s="127" t="s">
        <v>125</v>
      </c>
      <c r="F6" s="1"/>
      <c r="G6" s="1"/>
      <c r="H6" s="1"/>
      <c r="I6" s="1"/>
      <c r="J6" s="1"/>
    </row>
    <row r="7" spans="1:10" ht="15.75" thickBot="1" x14ac:dyDescent="0.3">
      <c r="A7" s="1"/>
      <c r="B7" s="331" t="s">
        <v>126</v>
      </c>
      <c r="C7" s="332"/>
      <c r="D7" s="128" t="s">
        <v>127</v>
      </c>
      <c r="E7" s="127"/>
      <c r="F7" s="1"/>
      <c r="G7" s="1"/>
      <c r="H7" s="1"/>
      <c r="I7" s="1"/>
      <c r="J7" s="1"/>
    </row>
    <row r="8" spans="1:10" x14ac:dyDescent="0.25">
      <c r="A8" s="1"/>
      <c r="B8" s="129" t="s">
        <v>128</v>
      </c>
      <c r="C8" s="129"/>
      <c r="D8" s="130"/>
      <c r="E8" s="130"/>
      <c r="F8" s="1"/>
      <c r="G8" s="1"/>
      <c r="H8" s="1"/>
      <c r="I8" s="1"/>
      <c r="J8" s="1"/>
    </row>
    <row r="9" spans="1:10" ht="90.75" thickBot="1" x14ac:dyDescent="0.3">
      <c r="A9" s="1"/>
      <c r="B9" s="333" t="s">
        <v>129</v>
      </c>
      <c r="C9" s="333"/>
      <c r="D9" s="333"/>
      <c r="E9" s="333"/>
      <c r="F9" s="131" t="s">
        <v>130</v>
      </c>
      <c r="G9" s="131" t="s">
        <v>131</v>
      </c>
      <c r="H9" s="131" t="s">
        <v>132</v>
      </c>
      <c r="I9" s="131" t="s">
        <v>133</v>
      </c>
      <c r="J9" s="132" t="s">
        <v>5</v>
      </c>
    </row>
    <row r="10" spans="1:10" ht="15.75" thickBot="1" x14ac:dyDescent="0.3">
      <c r="A10" s="1"/>
      <c r="B10" s="133"/>
      <c r="C10" s="134"/>
      <c r="D10" s="135"/>
      <c r="E10" s="134"/>
      <c r="F10" s="136"/>
      <c r="G10" s="137"/>
      <c r="H10" s="138"/>
      <c r="I10" s="139"/>
      <c r="J10" s="138"/>
    </row>
    <row r="11" spans="1:10" ht="15.75" thickBot="1" x14ac:dyDescent="0.3">
      <c r="A11" s="1"/>
      <c r="B11" s="140">
        <v>21</v>
      </c>
      <c r="C11" s="140"/>
      <c r="D11" s="334" t="s">
        <v>134</v>
      </c>
      <c r="E11" s="335"/>
      <c r="F11" s="141">
        <f>+F12+F14+F16+F17+F18+F22+F24+F25+F26</f>
        <v>23254378.800000001</v>
      </c>
      <c r="G11" s="142"/>
      <c r="H11" s="142"/>
      <c r="I11" s="142"/>
      <c r="J11" s="143">
        <f>+I11+H11+G11+F11</f>
        <v>23254378.800000001</v>
      </c>
    </row>
    <row r="12" spans="1:10" ht="15.75" thickBot="1" x14ac:dyDescent="0.3">
      <c r="A12" s="1"/>
      <c r="B12" s="144"/>
      <c r="C12" s="144">
        <v>2111.0100000000002</v>
      </c>
      <c r="D12" s="319" t="s">
        <v>135</v>
      </c>
      <c r="E12" s="320"/>
      <c r="F12" s="145">
        <v>15968987.189999999</v>
      </c>
      <c r="G12" s="145"/>
      <c r="H12" s="146"/>
      <c r="I12" s="147"/>
      <c r="J12" s="143">
        <f t="shared" ref="J12:J75" si="0">+I12+H12+G12+F12</f>
        <v>15968987.189999999</v>
      </c>
    </row>
    <row r="13" spans="1:10" ht="15.75" thickBot="1" x14ac:dyDescent="0.3">
      <c r="A13" s="1"/>
      <c r="B13" s="144"/>
      <c r="C13" s="144">
        <v>2112.0100000000002</v>
      </c>
      <c r="D13" s="323" t="s">
        <v>136</v>
      </c>
      <c r="E13" s="324"/>
      <c r="F13" s="148"/>
      <c r="G13" s="149"/>
      <c r="H13" s="148"/>
      <c r="I13" s="150"/>
      <c r="J13" s="143">
        <f t="shared" si="0"/>
        <v>0</v>
      </c>
    </row>
    <row r="14" spans="1:10" ht="15.75" thickBot="1" x14ac:dyDescent="0.3">
      <c r="A14" s="1"/>
      <c r="B14" s="144"/>
      <c r="C14" s="144">
        <v>2112.0300000000002</v>
      </c>
      <c r="D14" s="151" t="s">
        <v>137</v>
      </c>
      <c r="E14" s="152"/>
      <c r="F14" s="148">
        <v>14400</v>
      </c>
      <c r="G14" s="149"/>
      <c r="H14" s="148"/>
      <c r="I14" s="150"/>
      <c r="J14" s="143">
        <f t="shared" si="0"/>
        <v>14400</v>
      </c>
    </row>
    <row r="15" spans="1:10" ht="15.75" thickBot="1" x14ac:dyDescent="0.3">
      <c r="A15" s="1"/>
      <c r="B15" s="144"/>
      <c r="C15" s="144">
        <v>2112.06</v>
      </c>
      <c r="D15" s="323" t="s">
        <v>138</v>
      </c>
      <c r="E15" s="324"/>
      <c r="F15" s="148"/>
      <c r="G15" s="148"/>
      <c r="H15" s="148"/>
      <c r="I15" s="150"/>
      <c r="J15" s="143">
        <f t="shared" si="0"/>
        <v>0</v>
      </c>
    </row>
    <row r="16" spans="1:10" ht="15.75" thickBot="1" x14ac:dyDescent="0.3">
      <c r="A16" s="1"/>
      <c r="B16" s="144"/>
      <c r="C16" s="144">
        <v>2112.08</v>
      </c>
      <c r="D16" s="151" t="s">
        <v>139</v>
      </c>
      <c r="E16" s="152"/>
      <c r="F16" s="148">
        <v>3809800</v>
      </c>
      <c r="G16" s="148"/>
      <c r="H16" s="148"/>
      <c r="I16" s="150"/>
      <c r="J16" s="143">
        <f t="shared" si="0"/>
        <v>3809800</v>
      </c>
    </row>
    <row r="17" spans="1:10" ht="15.75" thickBot="1" x14ac:dyDescent="0.3">
      <c r="A17" s="1"/>
      <c r="B17" s="144"/>
      <c r="C17" s="144">
        <v>2112.11</v>
      </c>
      <c r="D17" s="151" t="s">
        <v>140</v>
      </c>
      <c r="E17" s="152"/>
      <c r="F17" s="148">
        <v>20000</v>
      </c>
      <c r="G17" s="148"/>
      <c r="H17" s="148"/>
      <c r="I17" s="150"/>
      <c r="J17" s="143">
        <f t="shared" si="0"/>
        <v>20000</v>
      </c>
    </row>
    <row r="18" spans="1:10" ht="15.75" thickBot="1" x14ac:dyDescent="0.3">
      <c r="A18" s="1"/>
      <c r="B18" s="144"/>
      <c r="C18" s="144">
        <v>2113.0100000000002</v>
      </c>
      <c r="D18" s="151" t="s">
        <v>141</v>
      </c>
      <c r="E18" s="152"/>
      <c r="F18" s="148">
        <v>53966.42</v>
      </c>
      <c r="G18" s="148"/>
      <c r="H18" s="148"/>
      <c r="I18" s="150"/>
      <c r="J18" s="143">
        <f t="shared" si="0"/>
        <v>53966.42</v>
      </c>
    </row>
    <row r="19" spans="1:10" ht="15.75" thickBot="1" x14ac:dyDescent="0.3">
      <c r="A19" s="1"/>
      <c r="B19" s="144"/>
      <c r="C19" s="144">
        <v>2114.0100000000002</v>
      </c>
      <c r="D19" s="323" t="s">
        <v>142</v>
      </c>
      <c r="E19" s="324"/>
      <c r="F19" s="153"/>
      <c r="G19" s="153"/>
      <c r="H19" s="148"/>
      <c r="I19" s="150"/>
      <c r="J19" s="143">
        <f t="shared" si="0"/>
        <v>0</v>
      </c>
    </row>
    <row r="20" spans="1:10" ht="15.75" thickBot="1" x14ac:dyDescent="0.3">
      <c r="A20" s="1"/>
      <c r="B20" s="144"/>
      <c r="C20" s="144">
        <v>2115.0300000000002</v>
      </c>
      <c r="D20" s="151" t="s">
        <v>143</v>
      </c>
      <c r="E20" s="152"/>
      <c r="F20" s="153"/>
      <c r="G20" s="148"/>
      <c r="H20" s="148"/>
      <c r="I20" s="150"/>
      <c r="J20" s="143">
        <f t="shared" si="0"/>
        <v>0</v>
      </c>
    </row>
    <row r="21" spans="1:10" ht="15.75" thickBot="1" x14ac:dyDescent="0.3">
      <c r="A21" s="1"/>
      <c r="B21" s="144"/>
      <c r="C21" s="144">
        <v>2115.04</v>
      </c>
      <c r="D21" s="151" t="s">
        <v>144</v>
      </c>
      <c r="E21" s="152"/>
      <c r="F21" s="153"/>
      <c r="G21" s="148"/>
      <c r="H21" s="148"/>
      <c r="I21" s="150"/>
      <c r="J21" s="143">
        <f t="shared" si="0"/>
        <v>0</v>
      </c>
    </row>
    <row r="22" spans="1:10" ht="15.75" thickBot="1" x14ac:dyDescent="0.3">
      <c r="A22" s="1"/>
      <c r="B22" s="144"/>
      <c r="C22" s="144">
        <v>2122.0500000000002</v>
      </c>
      <c r="D22" s="319" t="s">
        <v>145</v>
      </c>
      <c r="E22" s="320"/>
      <c r="F22" s="153">
        <v>364470</v>
      </c>
      <c r="G22" s="148"/>
      <c r="H22" s="148"/>
      <c r="I22" s="150"/>
      <c r="J22" s="143">
        <f t="shared" si="0"/>
        <v>364470</v>
      </c>
    </row>
    <row r="23" spans="1:10" ht="15.75" thickBot="1" x14ac:dyDescent="0.3">
      <c r="A23" s="1"/>
      <c r="B23" s="144"/>
      <c r="C23" s="144">
        <v>2122.09</v>
      </c>
      <c r="D23" s="319" t="s">
        <v>146</v>
      </c>
      <c r="E23" s="320"/>
      <c r="F23" s="153"/>
      <c r="G23" s="148"/>
      <c r="H23" s="148"/>
      <c r="I23" s="150"/>
      <c r="J23" s="143">
        <f t="shared" si="0"/>
        <v>0</v>
      </c>
    </row>
    <row r="24" spans="1:10" ht="15.75" thickBot="1" x14ac:dyDescent="0.3">
      <c r="A24" s="1"/>
      <c r="B24" s="144"/>
      <c r="C24" s="144">
        <v>2151.0100000000002</v>
      </c>
      <c r="D24" s="319" t="s">
        <v>147</v>
      </c>
      <c r="E24" s="320"/>
      <c r="F24" s="153">
        <v>1399027.54</v>
      </c>
      <c r="G24" s="153"/>
      <c r="H24" s="148"/>
      <c r="I24" s="150"/>
      <c r="J24" s="143">
        <f t="shared" si="0"/>
        <v>1399027.54</v>
      </c>
    </row>
    <row r="25" spans="1:10" ht="15.75" thickBot="1" x14ac:dyDescent="0.3">
      <c r="A25" s="1"/>
      <c r="B25" s="144"/>
      <c r="C25" s="144">
        <v>2152.0100000000002</v>
      </c>
      <c r="D25" s="323" t="s">
        <v>148</v>
      </c>
      <c r="E25" s="324"/>
      <c r="F25" s="153">
        <v>1410567.96</v>
      </c>
      <c r="G25" s="153"/>
      <c r="H25" s="148"/>
      <c r="I25" s="150"/>
      <c r="J25" s="143">
        <f t="shared" si="0"/>
        <v>1410567.96</v>
      </c>
    </row>
    <row r="26" spans="1:10" ht="15.75" thickBot="1" x14ac:dyDescent="0.3">
      <c r="A26" s="1"/>
      <c r="B26" s="144"/>
      <c r="C26" s="144">
        <v>2153.0100000000002</v>
      </c>
      <c r="D26" s="319" t="s">
        <v>149</v>
      </c>
      <c r="E26" s="320"/>
      <c r="F26" s="153">
        <v>213159.69</v>
      </c>
      <c r="G26" s="153"/>
      <c r="H26" s="148"/>
      <c r="I26" s="150"/>
      <c r="J26" s="143">
        <f t="shared" si="0"/>
        <v>213159.69</v>
      </c>
    </row>
    <row r="27" spans="1:10" ht="15.75" thickBot="1" x14ac:dyDescent="0.3">
      <c r="A27" s="1"/>
      <c r="B27" s="144"/>
      <c r="C27" s="154"/>
      <c r="D27" s="155"/>
      <c r="E27" s="155"/>
      <c r="F27" s="156"/>
      <c r="G27" s="157"/>
      <c r="H27" s="157"/>
      <c r="I27" s="158"/>
      <c r="J27" s="143">
        <f t="shared" si="0"/>
        <v>0</v>
      </c>
    </row>
    <row r="28" spans="1:10" ht="15.75" thickBot="1" x14ac:dyDescent="0.3">
      <c r="A28" s="1"/>
      <c r="B28" s="159">
        <v>22</v>
      </c>
      <c r="C28" s="160"/>
      <c r="D28" s="161" t="s">
        <v>14</v>
      </c>
      <c r="E28" s="162"/>
      <c r="F28" s="163">
        <f>+F29+F30+F31+F32+F34+F36+F38+F44+F52</f>
        <v>2154023.29</v>
      </c>
      <c r="G28" s="142">
        <f>+G43</f>
        <v>98395.94</v>
      </c>
      <c r="H28" s="142"/>
      <c r="I28" s="164"/>
      <c r="J28" s="143">
        <f t="shared" si="0"/>
        <v>2252419.23</v>
      </c>
    </row>
    <row r="29" spans="1:10" ht="15.75" thickBot="1" x14ac:dyDescent="0.3">
      <c r="A29" s="1"/>
      <c r="B29" s="140"/>
      <c r="C29" s="140">
        <v>2212.0100000000002</v>
      </c>
      <c r="D29" s="165" t="s">
        <v>150</v>
      </c>
      <c r="E29" s="166"/>
      <c r="F29" s="145">
        <v>86.11</v>
      </c>
      <c r="G29" s="146"/>
      <c r="H29" s="146"/>
      <c r="I29" s="147"/>
      <c r="J29" s="143">
        <f t="shared" si="0"/>
        <v>86.11</v>
      </c>
    </row>
    <row r="30" spans="1:10" ht="15.75" thickBot="1" x14ac:dyDescent="0.3">
      <c r="A30" s="1"/>
      <c r="B30" s="144"/>
      <c r="C30" s="144">
        <v>2213.0100000000002</v>
      </c>
      <c r="D30" s="167" t="s">
        <v>151</v>
      </c>
      <c r="E30" s="168"/>
      <c r="F30" s="153">
        <v>469414</v>
      </c>
      <c r="G30" s="148"/>
      <c r="H30" s="148"/>
      <c r="I30" s="150"/>
      <c r="J30" s="143">
        <f t="shared" si="0"/>
        <v>469414</v>
      </c>
    </row>
    <row r="31" spans="1:10" ht="15.75" thickBot="1" x14ac:dyDescent="0.3">
      <c r="A31" s="1"/>
      <c r="B31" s="144"/>
      <c r="C31" s="144">
        <v>2215.0100000000002</v>
      </c>
      <c r="D31" s="167" t="s">
        <v>152</v>
      </c>
      <c r="E31" s="168"/>
      <c r="F31" s="153">
        <v>379680.17</v>
      </c>
      <c r="G31" s="148"/>
      <c r="H31" s="148"/>
      <c r="I31" s="150"/>
      <c r="J31" s="143">
        <f t="shared" si="0"/>
        <v>379680.17</v>
      </c>
    </row>
    <row r="32" spans="1:10" ht="15.75" thickBot="1" x14ac:dyDescent="0.3">
      <c r="A32" s="1"/>
      <c r="B32" s="144"/>
      <c r="C32" s="144">
        <v>2216.0100000000002</v>
      </c>
      <c r="D32" s="167" t="s">
        <v>153</v>
      </c>
      <c r="E32" s="169"/>
      <c r="F32" s="153">
        <v>216505.01</v>
      </c>
      <c r="G32" s="148"/>
      <c r="H32" s="148"/>
      <c r="I32" s="150"/>
      <c r="J32" s="143">
        <f t="shared" si="0"/>
        <v>216505.01</v>
      </c>
    </row>
    <row r="33" spans="1:10" ht="15.75" thickBot="1" x14ac:dyDescent="0.3">
      <c r="A33" s="1"/>
      <c r="B33" s="144"/>
      <c r="C33" s="144">
        <v>2217.0100000000002</v>
      </c>
      <c r="D33" s="167" t="s">
        <v>154</v>
      </c>
      <c r="E33" s="169"/>
      <c r="F33" s="170"/>
      <c r="G33" s="148"/>
      <c r="H33" s="148"/>
      <c r="I33" s="150"/>
      <c r="J33" s="143">
        <f t="shared" si="0"/>
        <v>0</v>
      </c>
    </row>
    <row r="34" spans="1:10" ht="15.75" thickBot="1" x14ac:dyDescent="0.3">
      <c r="A34" s="1"/>
      <c r="B34" s="144"/>
      <c r="C34" s="144">
        <v>2218.0100000000002</v>
      </c>
      <c r="D34" s="167" t="s">
        <v>155</v>
      </c>
      <c r="E34" s="169"/>
      <c r="F34" s="170">
        <v>1258</v>
      </c>
      <c r="G34" s="148"/>
      <c r="H34" s="148"/>
      <c r="I34" s="150"/>
      <c r="J34" s="143">
        <f t="shared" si="0"/>
        <v>1258</v>
      </c>
    </row>
    <row r="35" spans="1:10" ht="15.75" thickBot="1" x14ac:dyDescent="0.3">
      <c r="A35" s="1"/>
      <c r="B35" s="144"/>
      <c r="C35" s="144">
        <v>2222.0100000000002</v>
      </c>
      <c r="D35" s="167" t="s">
        <v>156</v>
      </c>
      <c r="E35" s="169"/>
      <c r="F35" s="171"/>
      <c r="G35" s="148"/>
      <c r="H35" s="148"/>
      <c r="I35" s="150"/>
      <c r="J35" s="143">
        <f t="shared" si="0"/>
        <v>0</v>
      </c>
    </row>
    <row r="36" spans="1:10" ht="15.75" thickBot="1" x14ac:dyDescent="0.3">
      <c r="A36" s="1"/>
      <c r="B36" s="144"/>
      <c r="C36" s="144">
        <v>2231.0100000000002</v>
      </c>
      <c r="D36" s="167" t="s">
        <v>157</v>
      </c>
      <c r="E36" s="169"/>
      <c r="F36" s="153">
        <v>309700</v>
      </c>
      <c r="G36" s="148"/>
      <c r="H36" s="148"/>
      <c r="I36" s="150"/>
      <c r="J36" s="143">
        <f t="shared" si="0"/>
        <v>309700</v>
      </c>
    </row>
    <row r="37" spans="1:10" ht="15.75" thickBot="1" x14ac:dyDescent="0.3">
      <c r="A37" s="1"/>
      <c r="B37" s="144"/>
      <c r="C37" s="144">
        <v>2242.0100000000002</v>
      </c>
      <c r="D37" s="167" t="s">
        <v>158</v>
      </c>
      <c r="E37" s="169"/>
      <c r="F37" s="153"/>
      <c r="G37" s="148"/>
      <c r="H37" s="148"/>
      <c r="I37" s="150"/>
      <c r="J37" s="143">
        <f t="shared" si="0"/>
        <v>0</v>
      </c>
    </row>
    <row r="38" spans="1:10" ht="15.75" thickBot="1" x14ac:dyDescent="0.3">
      <c r="A38" s="1"/>
      <c r="B38" s="144"/>
      <c r="C38" s="144">
        <v>2251.0100000000002</v>
      </c>
      <c r="D38" s="167" t="s">
        <v>159</v>
      </c>
      <c r="E38" s="169"/>
      <c r="F38" s="171">
        <v>669400</v>
      </c>
      <c r="G38" s="148"/>
      <c r="H38" s="148"/>
      <c r="I38" s="150"/>
      <c r="J38" s="143">
        <f t="shared" si="0"/>
        <v>669400</v>
      </c>
    </row>
    <row r="39" spans="1:10" ht="15.75" thickBot="1" x14ac:dyDescent="0.3">
      <c r="A39" s="1"/>
      <c r="B39" s="144"/>
      <c r="C39" s="144">
        <v>2262.0100000000002</v>
      </c>
      <c r="D39" s="167" t="s">
        <v>160</v>
      </c>
      <c r="E39" s="169"/>
      <c r="F39" s="171"/>
      <c r="G39" s="148"/>
      <c r="H39" s="148"/>
      <c r="I39" s="150"/>
      <c r="J39" s="143">
        <f t="shared" si="0"/>
        <v>0</v>
      </c>
    </row>
    <row r="40" spans="1:10" ht="15.75" thickBot="1" x14ac:dyDescent="0.3">
      <c r="A40" s="1"/>
      <c r="B40" s="144"/>
      <c r="C40" s="144">
        <v>2271.02</v>
      </c>
      <c r="D40" s="167" t="s">
        <v>161</v>
      </c>
      <c r="E40" s="169"/>
      <c r="F40" s="171"/>
      <c r="G40" s="148"/>
      <c r="H40" s="148"/>
      <c r="I40" s="150"/>
      <c r="J40" s="143">
        <f t="shared" si="0"/>
        <v>0</v>
      </c>
    </row>
    <row r="41" spans="1:10" ht="15.75" thickBot="1" x14ac:dyDescent="0.3">
      <c r="A41" s="1"/>
      <c r="B41" s="144"/>
      <c r="C41" s="144">
        <v>2272.0100000000002</v>
      </c>
      <c r="D41" s="167" t="s">
        <v>162</v>
      </c>
      <c r="E41" s="169"/>
      <c r="F41" s="171"/>
      <c r="G41" s="148"/>
      <c r="H41" s="148"/>
      <c r="I41" s="150"/>
      <c r="J41" s="143">
        <f t="shared" si="0"/>
        <v>0</v>
      </c>
    </row>
    <row r="42" spans="1:10" ht="15.75" thickBot="1" x14ac:dyDescent="0.3">
      <c r="A42" s="1"/>
      <c r="B42" s="144"/>
      <c r="C42" s="144">
        <v>2272.02</v>
      </c>
      <c r="D42" s="167" t="s">
        <v>163</v>
      </c>
      <c r="E42" s="169"/>
      <c r="F42" s="171"/>
      <c r="G42" s="148"/>
      <c r="H42" s="148"/>
      <c r="I42" s="150"/>
      <c r="J42" s="143">
        <f t="shared" si="0"/>
        <v>0</v>
      </c>
    </row>
    <row r="43" spans="1:10" ht="15.75" thickBot="1" x14ac:dyDescent="0.3">
      <c r="A43" s="1"/>
      <c r="B43" s="144"/>
      <c r="C43" s="144">
        <v>2272.06</v>
      </c>
      <c r="D43" s="167" t="s">
        <v>164</v>
      </c>
      <c r="E43" s="169"/>
      <c r="F43" s="153"/>
      <c r="G43" s="153">
        <v>98395.94</v>
      </c>
      <c r="H43" s="148"/>
      <c r="I43" s="150"/>
      <c r="J43" s="143">
        <f t="shared" si="0"/>
        <v>98395.94</v>
      </c>
    </row>
    <row r="44" spans="1:10" ht="15.75" thickBot="1" x14ac:dyDescent="0.3">
      <c r="A44" s="1"/>
      <c r="B44" s="144"/>
      <c r="C44" s="144">
        <v>2281.0100000000002</v>
      </c>
      <c r="D44" s="167" t="s">
        <v>165</v>
      </c>
      <c r="E44" s="169"/>
      <c r="F44" s="153">
        <v>95000</v>
      </c>
      <c r="G44" s="148"/>
      <c r="H44" s="148"/>
      <c r="I44" s="150"/>
      <c r="J44" s="143">
        <f t="shared" si="0"/>
        <v>95000</v>
      </c>
    </row>
    <row r="45" spans="1:10" ht="15.75" thickBot="1" x14ac:dyDescent="0.3">
      <c r="A45" s="1"/>
      <c r="B45" s="144"/>
      <c r="C45" s="144">
        <v>2282.0100000000002</v>
      </c>
      <c r="D45" s="167" t="s">
        <v>166</v>
      </c>
      <c r="E45" s="169"/>
      <c r="F45" s="153"/>
      <c r="G45" s="148"/>
      <c r="H45" s="148"/>
      <c r="I45" s="150"/>
      <c r="J45" s="143">
        <f t="shared" si="0"/>
        <v>0</v>
      </c>
    </row>
    <row r="46" spans="1:10" ht="15.75" thickBot="1" x14ac:dyDescent="0.3">
      <c r="A46" s="1"/>
      <c r="B46" s="144"/>
      <c r="C46" s="144">
        <v>2285.0100000000002</v>
      </c>
      <c r="D46" s="167" t="s">
        <v>167</v>
      </c>
      <c r="E46" s="169"/>
      <c r="F46" s="153"/>
      <c r="G46" s="148"/>
      <c r="H46" s="148"/>
      <c r="I46" s="150"/>
      <c r="J46" s="143">
        <f t="shared" si="0"/>
        <v>0</v>
      </c>
    </row>
    <row r="47" spans="1:10" ht="15.75" thickBot="1" x14ac:dyDescent="0.3">
      <c r="A47" s="1"/>
      <c r="B47" s="144"/>
      <c r="C47" s="144">
        <v>2286.0100000000002</v>
      </c>
      <c r="D47" s="167" t="s">
        <v>168</v>
      </c>
      <c r="E47" s="169"/>
      <c r="F47" s="148"/>
      <c r="G47" s="148"/>
      <c r="H47" s="148"/>
      <c r="I47" s="150"/>
      <c r="J47" s="143">
        <f t="shared" si="0"/>
        <v>0</v>
      </c>
    </row>
    <row r="48" spans="1:10" ht="15.75" thickBot="1" x14ac:dyDescent="0.3">
      <c r="A48" s="1"/>
      <c r="B48" s="144"/>
      <c r="C48" s="144">
        <v>2286.02</v>
      </c>
      <c r="D48" s="167" t="s">
        <v>169</v>
      </c>
      <c r="E48" s="169"/>
      <c r="F48" s="148"/>
      <c r="G48" s="148"/>
      <c r="H48" s="148"/>
      <c r="I48" s="150"/>
      <c r="J48" s="143">
        <f t="shared" si="0"/>
        <v>0</v>
      </c>
    </row>
    <row r="49" spans="1:10" ht="15.75" thickBot="1" x14ac:dyDescent="0.3">
      <c r="A49" s="1"/>
      <c r="B49" s="144"/>
      <c r="C49" s="144">
        <v>2287.02</v>
      </c>
      <c r="D49" s="167" t="s">
        <v>170</v>
      </c>
      <c r="E49" s="169"/>
      <c r="F49" s="153"/>
      <c r="G49" s="148"/>
      <c r="H49" s="148"/>
      <c r="I49" s="150"/>
      <c r="J49" s="143">
        <f t="shared" si="0"/>
        <v>0</v>
      </c>
    </row>
    <row r="50" spans="1:10" ht="15.75" thickBot="1" x14ac:dyDescent="0.3">
      <c r="A50" s="1"/>
      <c r="B50" s="144"/>
      <c r="C50" s="144">
        <v>2287.04</v>
      </c>
      <c r="D50" s="167" t="s">
        <v>171</v>
      </c>
      <c r="E50" s="169"/>
      <c r="F50" s="153"/>
      <c r="G50" s="153"/>
      <c r="H50" s="148"/>
      <c r="I50" s="150"/>
      <c r="J50" s="143">
        <f t="shared" si="0"/>
        <v>0</v>
      </c>
    </row>
    <row r="51" spans="1:10" ht="15.75" thickBot="1" x14ac:dyDescent="0.3">
      <c r="A51" s="1"/>
      <c r="B51" s="144"/>
      <c r="C51" s="144">
        <v>2287.06</v>
      </c>
      <c r="D51" s="167" t="s">
        <v>172</v>
      </c>
      <c r="E51" s="169"/>
      <c r="F51" s="172"/>
      <c r="G51" s="173"/>
      <c r="H51" s="148"/>
      <c r="I51" s="150"/>
      <c r="J51" s="143">
        <f t="shared" si="0"/>
        <v>0</v>
      </c>
    </row>
    <row r="52" spans="1:10" ht="15.75" thickBot="1" x14ac:dyDescent="0.3">
      <c r="A52" s="1"/>
      <c r="B52" s="174"/>
      <c r="C52" s="174" t="s">
        <v>173</v>
      </c>
      <c r="D52" s="175" t="s">
        <v>174</v>
      </c>
      <c r="E52" s="176"/>
      <c r="F52" s="172">
        <v>12980</v>
      </c>
      <c r="G52" s="177"/>
      <c r="H52" s="178"/>
      <c r="I52" s="179"/>
      <c r="J52" s="143">
        <f t="shared" si="0"/>
        <v>12980</v>
      </c>
    </row>
    <row r="53" spans="1:10" ht="15.75" thickBot="1" x14ac:dyDescent="0.3">
      <c r="A53" s="1"/>
      <c r="B53" s="180"/>
      <c r="C53" s="180"/>
      <c r="D53" s="181"/>
      <c r="E53" s="182"/>
      <c r="F53" s="156"/>
      <c r="G53" s="157"/>
      <c r="H53" s="157"/>
      <c r="I53" s="157"/>
      <c r="J53" s="143">
        <f t="shared" si="0"/>
        <v>0</v>
      </c>
    </row>
    <row r="54" spans="1:10" ht="15.75" thickBot="1" x14ac:dyDescent="0.3">
      <c r="A54" s="1"/>
      <c r="B54" s="183">
        <v>23</v>
      </c>
      <c r="C54" s="183"/>
      <c r="D54" s="325" t="s">
        <v>27</v>
      </c>
      <c r="E54" s="326"/>
      <c r="F54" s="184">
        <f>+F55+F91</f>
        <v>72575.899999999994</v>
      </c>
      <c r="G54" s="141">
        <f>+G68</f>
        <v>1060000</v>
      </c>
      <c r="H54" s="142"/>
      <c r="I54" s="142"/>
      <c r="J54" s="143">
        <f t="shared" si="0"/>
        <v>1132575.8999999999</v>
      </c>
    </row>
    <row r="55" spans="1:10" ht="15.75" thickBot="1" x14ac:dyDescent="0.3">
      <c r="A55" s="1"/>
      <c r="B55" s="140"/>
      <c r="C55" s="140">
        <v>2311.0100000000002</v>
      </c>
      <c r="D55" s="327" t="s">
        <v>175</v>
      </c>
      <c r="E55" s="328"/>
      <c r="F55" s="185">
        <v>1534</v>
      </c>
      <c r="G55" s="146"/>
      <c r="H55" s="146"/>
      <c r="I55" s="147"/>
      <c r="J55" s="143">
        <f t="shared" si="0"/>
        <v>1534</v>
      </c>
    </row>
    <row r="56" spans="1:10" ht="15.75" thickBot="1" x14ac:dyDescent="0.3">
      <c r="A56" s="1"/>
      <c r="B56" s="140"/>
      <c r="C56" s="140">
        <v>2312.0100000000002</v>
      </c>
      <c r="D56" s="186" t="s">
        <v>176</v>
      </c>
      <c r="E56" s="187"/>
      <c r="F56" s="185"/>
      <c r="G56" s="146"/>
      <c r="H56" s="146"/>
      <c r="I56" s="147"/>
      <c r="J56" s="143">
        <f t="shared" si="0"/>
        <v>0</v>
      </c>
    </row>
    <row r="57" spans="1:10" ht="15.75" thickBot="1" x14ac:dyDescent="0.3">
      <c r="A57" s="1"/>
      <c r="B57" s="140"/>
      <c r="C57" s="140">
        <v>2313.0300000000002</v>
      </c>
      <c r="D57" s="186" t="s">
        <v>177</v>
      </c>
      <c r="E57" s="187"/>
      <c r="F57" s="185"/>
      <c r="G57" s="146"/>
      <c r="H57" s="146"/>
      <c r="I57" s="147"/>
      <c r="J57" s="143">
        <f t="shared" si="0"/>
        <v>0</v>
      </c>
    </row>
    <row r="58" spans="1:10" ht="15.75" thickBot="1" x14ac:dyDescent="0.3">
      <c r="A58" s="1"/>
      <c r="B58" s="140"/>
      <c r="C58" s="140">
        <v>2314.0100000000002</v>
      </c>
      <c r="D58" s="186" t="s">
        <v>178</v>
      </c>
      <c r="E58" s="187"/>
      <c r="F58" s="185"/>
      <c r="G58" s="145"/>
      <c r="H58" s="146"/>
      <c r="I58" s="147"/>
      <c r="J58" s="143">
        <f t="shared" si="0"/>
        <v>0</v>
      </c>
    </row>
    <row r="59" spans="1:10" ht="15.75" thickBot="1" x14ac:dyDescent="0.3">
      <c r="A59" s="1"/>
      <c r="B59" s="140"/>
      <c r="C59" s="140">
        <v>2321.0100000000002</v>
      </c>
      <c r="D59" s="186" t="s">
        <v>179</v>
      </c>
      <c r="E59" s="187"/>
      <c r="F59" s="185"/>
      <c r="G59" s="145"/>
      <c r="H59" s="146"/>
      <c r="I59" s="147"/>
      <c r="J59" s="143">
        <f t="shared" si="0"/>
        <v>0</v>
      </c>
    </row>
    <row r="60" spans="1:10" ht="15.75" thickBot="1" x14ac:dyDescent="0.3">
      <c r="A60" s="1"/>
      <c r="B60" s="140"/>
      <c r="C60" s="140">
        <v>2322.0100000000002</v>
      </c>
      <c r="D60" s="186" t="s">
        <v>180</v>
      </c>
      <c r="E60" s="187"/>
      <c r="F60" s="171"/>
      <c r="G60" s="148"/>
      <c r="H60" s="148"/>
      <c r="I60" s="150"/>
      <c r="J60" s="143">
        <f t="shared" si="0"/>
        <v>0</v>
      </c>
    </row>
    <row r="61" spans="1:10" ht="15.75" thickBot="1" x14ac:dyDescent="0.3">
      <c r="A61" s="1"/>
      <c r="B61" s="140"/>
      <c r="C61" s="140">
        <v>2323.0100000000002</v>
      </c>
      <c r="D61" s="186" t="s">
        <v>181</v>
      </c>
      <c r="E61" s="187"/>
      <c r="F61" s="171"/>
      <c r="G61" s="148"/>
      <c r="H61" s="148"/>
      <c r="I61" s="150"/>
      <c r="J61" s="143">
        <f t="shared" si="0"/>
        <v>0</v>
      </c>
    </row>
    <row r="62" spans="1:10" ht="15.75" thickBot="1" x14ac:dyDescent="0.3">
      <c r="A62" s="1"/>
      <c r="B62" s="140"/>
      <c r="C62" s="140">
        <v>2324.0100000000002</v>
      </c>
      <c r="D62" s="186"/>
      <c r="E62" s="187"/>
      <c r="F62" s="171"/>
      <c r="G62" s="148"/>
      <c r="H62" s="148"/>
      <c r="I62" s="150"/>
      <c r="J62" s="143">
        <f t="shared" si="0"/>
        <v>0</v>
      </c>
    </row>
    <row r="63" spans="1:10" ht="15.75" thickBot="1" x14ac:dyDescent="0.3">
      <c r="A63" s="1"/>
      <c r="B63" s="144"/>
      <c r="C63" s="144">
        <v>2331.0100000000002</v>
      </c>
      <c r="D63" s="319" t="s">
        <v>182</v>
      </c>
      <c r="E63" s="320"/>
      <c r="F63" s="153"/>
      <c r="G63" s="148"/>
      <c r="H63" s="148"/>
      <c r="I63" s="150"/>
      <c r="J63" s="143">
        <f t="shared" si="0"/>
        <v>0</v>
      </c>
    </row>
    <row r="64" spans="1:10" ht="15.75" thickBot="1" x14ac:dyDescent="0.3">
      <c r="A64" s="1"/>
      <c r="B64" s="144"/>
      <c r="C64" s="144">
        <v>2332.0100000000002</v>
      </c>
      <c r="D64" s="319" t="s">
        <v>183</v>
      </c>
      <c r="E64" s="320"/>
      <c r="F64" s="153"/>
      <c r="G64" s="148"/>
      <c r="H64" s="148"/>
      <c r="I64" s="150"/>
      <c r="J64" s="143">
        <f t="shared" si="0"/>
        <v>0</v>
      </c>
    </row>
    <row r="65" spans="1:10" ht="15.75" thickBot="1" x14ac:dyDescent="0.3">
      <c r="A65" s="1"/>
      <c r="B65" s="144"/>
      <c r="C65" s="144">
        <v>2334.0100000000002</v>
      </c>
      <c r="D65" s="319" t="s">
        <v>184</v>
      </c>
      <c r="E65" s="320"/>
      <c r="F65" s="153"/>
      <c r="G65" s="148"/>
      <c r="H65" s="148"/>
      <c r="I65" s="150"/>
      <c r="J65" s="143">
        <f t="shared" si="0"/>
        <v>0</v>
      </c>
    </row>
    <row r="66" spans="1:10" ht="15.75" thickBot="1" x14ac:dyDescent="0.3">
      <c r="A66" s="1"/>
      <c r="B66" s="144"/>
      <c r="C66" s="144">
        <v>2336.0100000000002</v>
      </c>
      <c r="D66" s="167" t="s">
        <v>185</v>
      </c>
      <c r="E66" s="169"/>
      <c r="F66" s="148"/>
      <c r="G66" s="148"/>
      <c r="H66" s="148"/>
      <c r="I66" s="150"/>
      <c r="J66" s="143">
        <f t="shared" si="0"/>
        <v>0</v>
      </c>
    </row>
    <row r="67" spans="1:10" ht="15.75" thickBot="1" x14ac:dyDescent="0.3">
      <c r="A67" s="1"/>
      <c r="B67" s="144"/>
      <c r="C67" s="144">
        <v>2341.0100000000002</v>
      </c>
      <c r="D67" s="167" t="s">
        <v>186</v>
      </c>
      <c r="E67" s="169"/>
      <c r="F67" s="148"/>
      <c r="G67" s="148"/>
      <c r="H67" s="148"/>
      <c r="I67" s="150"/>
      <c r="J67" s="143">
        <f t="shared" si="0"/>
        <v>0</v>
      </c>
    </row>
    <row r="68" spans="1:10" ht="15.75" thickBot="1" x14ac:dyDescent="0.3">
      <c r="A68" s="1"/>
      <c r="B68" s="144"/>
      <c r="C68" s="144">
        <v>2353.0100000000002</v>
      </c>
      <c r="D68" s="319" t="s">
        <v>187</v>
      </c>
      <c r="E68" s="320"/>
      <c r="F68" s="153"/>
      <c r="G68" s="153">
        <v>1060000</v>
      </c>
      <c r="H68" s="148"/>
      <c r="I68" s="150"/>
      <c r="J68" s="143">
        <f t="shared" si="0"/>
        <v>1060000</v>
      </c>
    </row>
    <row r="69" spans="1:10" ht="15.75" thickBot="1" x14ac:dyDescent="0.3">
      <c r="A69" s="1"/>
      <c r="B69" s="144"/>
      <c r="C69" s="144">
        <v>2355.0100000000002</v>
      </c>
      <c r="D69" s="319" t="s">
        <v>188</v>
      </c>
      <c r="E69" s="320"/>
      <c r="F69" s="148"/>
      <c r="G69" s="153"/>
      <c r="H69" s="153"/>
      <c r="I69" s="150"/>
      <c r="J69" s="143">
        <f t="shared" si="0"/>
        <v>0</v>
      </c>
    </row>
    <row r="70" spans="1:10" ht="15.75" thickBot="1" x14ac:dyDescent="0.3">
      <c r="A70" s="1"/>
      <c r="B70" s="144"/>
      <c r="C70" s="144">
        <v>2361.0100000000002</v>
      </c>
      <c r="D70" s="319" t="s">
        <v>189</v>
      </c>
      <c r="E70" s="320"/>
      <c r="F70" s="148"/>
      <c r="G70" s="148"/>
      <c r="H70" s="148"/>
      <c r="I70" s="150"/>
      <c r="J70" s="143">
        <f t="shared" si="0"/>
        <v>0</v>
      </c>
    </row>
    <row r="71" spans="1:10" ht="15.75" thickBot="1" x14ac:dyDescent="0.3">
      <c r="A71" s="1"/>
      <c r="B71" s="144"/>
      <c r="C71" s="144">
        <v>2361.0300000000002</v>
      </c>
      <c r="D71" s="167" t="s">
        <v>190</v>
      </c>
      <c r="E71" s="169"/>
      <c r="F71" s="148"/>
      <c r="G71" s="153"/>
      <c r="H71" s="148"/>
      <c r="I71" s="150"/>
      <c r="J71" s="143">
        <f t="shared" si="0"/>
        <v>0</v>
      </c>
    </row>
    <row r="72" spans="1:10" ht="15.75" thickBot="1" x14ac:dyDescent="0.3">
      <c r="A72" s="1"/>
      <c r="B72" s="144"/>
      <c r="C72" s="144">
        <v>2361.0500000000002</v>
      </c>
      <c r="D72" s="167" t="s">
        <v>191</v>
      </c>
      <c r="E72" s="169"/>
      <c r="F72" s="148"/>
      <c r="G72" s="148"/>
      <c r="H72" s="148"/>
      <c r="I72" s="150"/>
      <c r="J72" s="143">
        <f t="shared" si="0"/>
        <v>0</v>
      </c>
    </row>
    <row r="73" spans="1:10" ht="15.75" thickBot="1" x14ac:dyDescent="0.3">
      <c r="A73" s="1"/>
      <c r="B73" s="144"/>
      <c r="C73" s="144">
        <v>2362.0100000000002</v>
      </c>
      <c r="D73" s="167" t="s">
        <v>192</v>
      </c>
      <c r="E73" s="169"/>
      <c r="F73" s="148"/>
      <c r="G73" s="148"/>
      <c r="H73" s="148"/>
      <c r="I73" s="150"/>
      <c r="J73" s="143">
        <f t="shared" si="0"/>
        <v>0</v>
      </c>
    </row>
    <row r="74" spans="1:10" ht="15.75" thickBot="1" x14ac:dyDescent="0.3">
      <c r="A74" s="1"/>
      <c r="B74" s="144"/>
      <c r="C74" s="144">
        <v>2362.02</v>
      </c>
      <c r="D74" s="167" t="s">
        <v>193</v>
      </c>
      <c r="E74" s="169"/>
      <c r="F74" s="153"/>
      <c r="G74" s="148"/>
      <c r="H74" s="148"/>
      <c r="I74" s="150"/>
      <c r="J74" s="143">
        <f t="shared" si="0"/>
        <v>0</v>
      </c>
    </row>
    <row r="75" spans="1:10" ht="15.75" thickBot="1" x14ac:dyDescent="0.3">
      <c r="A75" s="1"/>
      <c r="B75" s="144"/>
      <c r="C75" s="144">
        <v>2363.0100000000002</v>
      </c>
      <c r="D75" s="167" t="s">
        <v>194</v>
      </c>
      <c r="E75" s="169"/>
      <c r="F75" s="148"/>
      <c r="G75" s="148"/>
      <c r="H75" s="148"/>
      <c r="I75" s="150"/>
      <c r="J75" s="143">
        <f t="shared" si="0"/>
        <v>0</v>
      </c>
    </row>
    <row r="76" spans="1:10" ht="15.75" thickBot="1" x14ac:dyDescent="0.3">
      <c r="A76" s="1"/>
      <c r="B76" s="144"/>
      <c r="C76" s="144">
        <v>2363.02</v>
      </c>
      <c r="D76" s="167" t="s">
        <v>195</v>
      </c>
      <c r="E76" s="169"/>
      <c r="F76" s="153"/>
      <c r="G76" s="148"/>
      <c r="H76" s="148"/>
      <c r="I76" s="150"/>
      <c r="J76" s="143">
        <f t="shared" ref="J76:J119" si="1">+I76+H76+G76+F76</f>
        <v>0</v>
      </c>
    </row>
    <row r="77" spans="1:10" ht="15.75" thickBot="1" x14ac:dyDescent="0.3">
      <c r="A77" s="1"/>
      <c r="B77" s="144"/>
      <c r="C77" s="144">
        <v>2363.04</v>
      </c>
      <c r="D77" s="167" t="s">
        <v>196</v>
      </c>
      <c r="E77" s="169"/>
      <c r="F77" s="153"/>
      <c r="G77" s="148"/>
      <c r="H77" s="148"/>
      <c r="I77" s="150"/>
      <c r="J77" s="143">
        <f t="shared" si="1"/>
        <v>0</v>
      </c>
    </row>
    <row r="78" spans="1:10" ht="15.75" thickBot="1" x14ac:dyDescent="0.3">
      <c r="A78" s="1"/>
      <c r="B78" s="144"/>
      <c r="C78" s="144">
        <v>2363.06</v>
      </c>
      <c r="D78" s="167" t="s">
        <v>197</v>
      </c>
      <c r="E78" s="169"/>
      <c r="F78" s="153"/>
      <c r="G78" s="148"/>
      <c r="H78" s="148"/>
      <c r="I78" s="150"/>
      <c r="J78" s="143">
        <f t="shared" si="1"/>
        <v>0</v>
      </c>
    </row>
    <row r="79" spans="1:10" ht="15.75" thickBot="1" x14ac:dyDescent="0.3">
      <c r="A79" s="1"/>
      <c r="B79" s="144"/>
      <c r="C79" s="144">
        <v>2364.04</v>
      </c>
      <c r="D79" s="319" t="s">
        <v>198</v>
      </c>
      <c r="E79" s="320"/>
      <c r="F79" s="148"/>
      <c r="G79" s="153"/>
      <c r="H79" s="148"/>
      <c r="I79" s="150"/>
      <c r="J79" s="143">
        <f t="shared" si="1"/>
        <v>0</v>
      </c>
    </row>
    <row r="80" spans="1:10" ht="15.75" thickBot="1" x14ac:dyDescent="0.3">
      <c r="A80" s="1"/>
      <c r="B80" s="144"/>
      <c r="C80" s="144">
        <v>2364.0700000000002</v>
      </c>
      <c r="D80" s="319" t="s">
        <v>199</v>
      </c>
      <c r="E80" s="320"/>
      <c r="F80" s="148"/>
      <c r="G80" s="153"/>
      <c r="H80" s="148"/>
      <c r="I80" s="150"/>
      <c r="J80" s="143">
        <f t="shared" si="1"/>
        <v>0</v>
      </c>
    </row>
    <row r="81" spans="1:10" ht="15.75" thickBot="1" x14ac:dyDescent="0.3">
      <c r="A81" s="1"/>
      <c r="B81" s="144"/>
      <c r="C81" s="188">
        <v>2371.02</v>
      </c>
      <c r="D81" s="321" t="s">
        <v>200</v>
      </c>
      <c r="E81" s="319"/>
      <c r="F81" s="153"/>
      <c r="G81" s="153"/>
      <c r="H81" s="148"/>
      <c r="I81" s="150"/>
      <c r="J81" s="143">
        <f t="shared" si="1"/>
        <v>0</v>
      </c>
    </row>
    <row r="82" spans="1:10" ht="15.75" thickBot="1" x14ac:dyDescent="0.3">
      <c r="A82" s="1"/>
      <c r="B82" s="144"/>
      <c r="C82" s="188">
        <v>2371.04</v>
      </c>
      <c r="D82" s="189" t="s">
        <v>201</v>
      </c>
      <c r="E82" s="167"/>
      <c r="F82" s="153"/>
      <c r="G82" s="148"/>
      <c r="H82" s="148"/>
      <c r="I82" s="150"/>
      <c r="J82" s="143">
        <f t="shared" si="1"/>
        <v>0</v>
      </c>
    </row>
    <row r="83" spans="1:10" ht="15.75" thickBot="1" x14ac:dyDescent="0.3">
      <c r="A83" s="1"/>
      <c r="B83" s="144"/>
      <c r="C83" s="188">
        <v>2371.0500000000002</v>
      </c>
      <c r="D83" s="189" t="s">
        <v>202</v>
      </c>
      <c r="E83" s="167"/>
      <c r="F83" s="148"/>
      <c r="G83" s="153"/>
      <c r="H83" s="148"/>
      <c r="I83" s="150"/>
      <c r="J83" s="143">
        <f t="shared" si="1"/>
        <v>0</v>
      </c>
    </row>
    <row r="84" spans="1:10" ht="15.75" thickBot="1" x14ac:dyDescent="0.3">
      <c r="A84" s="1"/>
      <c r="B84" s="144"/>
      <c r="C84" s="188">
        <v>2371.06</v>
      </c>
      <c r="D84" s="189" t="s">
        <v>203</v>
      </c>
      <c r="E84" s="167"/>
      <c r="F84" s="148"/>
      <c r="G84" s="153"/>
      <c r="H84" s="148"/>
      <c r="I84" s="150"/>
      <c r="J84" s="143">
        <f t="shared" si="1"/>
        <v>0</v>
      </c>
    </row>
    <row r="85" spans="1:10" ht="15.75" thickBot="1" x14ac:dyDescent="0.3">
      <c r="A85" s="1"/>
      <c r="B85" s="144"/>
      <c r="C85" s="188">
        <v>2372.02</v>
      </c>
      <c r="D85" s="189" t="s">
        <v>204</v>
      </c>
      <c r="E85" s="167"/>
      <c r="F85" s="153"/>
      <c r="G85" s="148"/>
      <c r="H85" s="148"/>
      <c r="I85" s="150"/>
      <c r="J85" s="143">
        <f t="shared" si="1"/>
        <v>0</v>
      </c>
    </row>
    <row r="86" spans="1:10" ht="15.75" thickBot="1" x14ac:dyDescent="0.3">
      <c r="A86" s="1"/>
      <c r="B86" s="144"/>
      <c r="C86" s="188">
        <v>2372.0300000000002</v>
      </c>
      <c r="D86" s="189" t="s">
        <v>205</v>
      </c>
      <c r="E86" s="167"/>
      <c r="F86" s="153"/>
      <c r="G86" s="148"/>
      <c r="H86" s="148"/>
      <c r="I86" s="150"/>
      <c r="J86" s="143">
        <f t="shared" si="1"/>
        <v>0</v>
      </c>
    </row>
    <row r="87" spans="1:10" ht="15.75" thickBot="1" x14ac:dyDescent="0.3">
      <c r="A87" s="1"/>
      <c r="B87" s="144"/>
      <c r="C87" s="188">
        <v>2372.04</v>
      </c>
      <c r="D87" s="189" t="s">
        <v>206</v>
      </c>
      <c r="E87" s="167"/>
      <c r="F87" s="148"/>
      <c r="G87" s="148"/>
      <c r="H87" s="148"/>
      <c r="I87" s="150"/>
      <c r="J87" s="143">
        <f t="shared" si="1"/>
        <v>0</v>
      </c>
    </row>
    <row r="88" spans="1:10" ht="15.75" thickBot="1" x14ac:dyDescent="0.3">
      <c r="A88" s="1"/>
      <c r="B88" s="144"/>
      <c r="C88" s="188">
        <v>2372.0500000000002</v>
      </c>
      <c r="D88" s="167" t="s">
        <v>207</v>
      </c>
      <c r="E88" s="168"/>
      <c r="F88" s="148"/>
      <c r="G88" s="148"/>
      <c r="H88" s="148"/>
      <c r="I88" s="150"/>
      <c r="J88" s="143">
        <f t="shared" si="1"/>
        <v>0</v>
      </c>
    </row>
    <row r="89" spans="1:10" ht="15.75" thickBot="1" x14ac:dyDescent="0.3">
      <c r="A89" s="1"/>
      <c r="B89" s="144"/>
      <c r="C89" s="188">
        <v>2372.06</v>
      </c>
      <c r="D89" s="167" t="s">
        <v>208</v>
      </c>
      <c r="E89" s="168"/>
      <c r="F89" s="153"/>
      <c r="G89" s="148"/>
      <c r="H89" s="148"/>
      <c r="I89" s="150"/>
      <c r="J89" s="143">
        <f t="shared" si="1"/>
        <v>0</v>
      </c>
    </row>
    <row r="90" spans="1:10" ht="15.75" thickBot="1" x14ac:dyDescent="0.3">
      <c r="A90" s="1"/>
      <c r="B90" s="144"/>
      <c r="C90" s="188">
        <v>2372.9899999999998</v>
      </c>
      <c r="D90" s="167" t="s">
        <v>209</v>
      </c>
      <c r="E90" s="168"/>
      <c r="F90" s="148"/>
      <c r="G90" s="148"/>
      <c r="H90" s="148"/>
      <c r="I90" s="150"/>
      <c r="J90" s="143">
        <f t="shared" si="1"/>
        <v>0</v>
      </c>
    </row>
    <row r="91" spans="1:10" ht="15.75" thickBot="1" x14ac:dyDescent="0.3">
      <c r="A91" s="1"/>
      <c r="B91" s="144"/>
      <c r="C91" s="188">
        <v>2391.0100000000002</v>
      </c>
      <c r="D91" s="319" t="s">
        <v>210</v>
      </c>
      <c r="E91" s="322"/>
      <c r="F91" s="153">
        <v>71041.899999999994</v>
      </c>
      <c r="G91" s="148"/>
      <c r="H91" s="148"/>
      <c r="I91" s="150"/>
      <c r="J91" s="143">
        <f t="shared" si="1"/>
        <v>71041.899999999994</v>
      </c>
    </row>
    <row r="92" spans="1:10" ht="15.75" thickBot="1" x14ac:dyDescent="0.3">
      <c r="A92" s="1"/>
      <c r="B92" s="144"/>
      <c r="C92" s="188">
        <v>2392.0100000000002</v>
      </c>
      <c r="D92" s="319" t="s">
        <v>211</v>
      </c>
      <c r="E92" s="322"/>
      <c r="F92" s="153"/>
      <c r="G92" s="153"/>
      <c r="H92" s="148"/>
      <c r="I92" s="150"/>
      <c r="J92" s="143">
        <f t="shared" si="1"/>
        <v>0</v>
      </c>
    </row>
    <row r="93" spans="1:10" ht="15.75" thickBot="1" x14ac:dyDescent="0.3">
      <c r="A93" s="1"/>
      <c r="B93" s="144"/>
      <c r="C93" s="188">
        <v>2393.0100000000002</v>
      </c>
      <c r="D93" s="167" t="s">
        <v>212</v>
      </c>
      <c r="E93" s="168"/>
      <c r="F93" s="153"/>
      <c r="G93" s="153"/>
      <c r="H93" s="148"/>
      <c r="I93" s="150"/>
      <c r="J93" s="143">
        <f t="shared" si="1"/>
        <v>0</v>
      </c>
    </row>
    <row r="94" spans="1:10" ht="15.75" thickBot="1" x14ac:dyDescent="0.3">
      <c r="A94" s="1"/>
      <c r="B94" s="144"/>
      <c r="C94" s="188">
        <v>2394.0100000000002</v>
      </c>
      <c r="D94" s="319" t="s">
        <v>213</v>
      </c>
      <c r="E94" s="322"/>
      <c r="F94" s="148"/>
      <c r="G94" s="148"/>
      <c r="H94" s="148"/>
      <c r="I94" s="150"/>
      <c r="J94" s="143">
        <f t="shared" si="1"/>
        <v>0</v>
      </c>
    </row>
    <row r="95" spans="1:10" ht="15.75" thickBot="1" x14ac:dyDescent="0.3">
      <c r="A95" s="1"/>
      <c r="B95" s="144"/>
      <c r="C95" s="188">
        <v>2395.0100000000002</v>
      </c>
      <c r="D95" s="167" t="s">
        <v>214</v>
      </c>
      <c r="E95" s="168"/>
      <c r="F95" s="153"/>
      <c r="G95" s="148"/>
      <c r="H95" s="148"/>
      <c r="I95" s="150"/>
      <c r="J95" s="143">
        <f t="shared" si="1"/>
        <v>0</v>
      </c>
    </row>
    <row r="96" spans="1:10" ht="15.75" thickBot="1" x14ac:dyDescent="0.3">
      <c r="A96" s="1"/>
      <c r="B96" s="144"/>
      <c r="C96" s="188">
        <v>2396.0100000000002</v>
      </c>
      <c r="D96" s="167" t="s">
        <v>215</v>
      </c>
      <c r="E96" s="168"/>
      <c r="F96" s="153"/>
      <c r="G96" s="148"/>
      <c r="H96" s="148"/>
      <c r="I96" s="150"/>
      <c r="J96" s="143">
        <f t="shared" si="1"/>
        <v>0</v>
      </c>
    </row>
    <row r="97" spans="1:10" ht="15.75" thickBot="1" x14ac:dyDescent="0.3">
      <c r="A97" s="1"/>
      <c r="B97" s="144"/>
      <c r="C97" s="188">
        <v>2398.0100000000002</v>
      </c>
      <c r="D97" s="167" t="s">
        <v>216</v>
      </c>
      <c r="E97" s="168"/>
      <c r="F97" s="153"/>
      <c r="G97" s="153"/>
      <c r="H97" s="148"/>
      <c r="I97" s="150"/>
      <c r="J97" s="143">
        <f t="shared" si="1"/>
        <v>0</v>
      </c>
    </row>
    <row r="98" spans="1:10" ht="15.75" thickBot="1" x14ac:dyDescent="0.3">
      <c r="A98" s="1"/>
      <c r="B98" s="144"/>
      <c r="C98" s="188">
        <v>2399.0100000000002</v>
      </c>
      <c r="D98" s="319" t="s">
        <v>217</v>
      </c>
      <c r="E98" s="322"/>
      <c r="F98" s="148"/>
      <c r="G98" s="153"/>
      <c r="H98" s="148"/>
      <c r="I98" s="150"/>
      <c r="J98" s="143">
        <f t="shared" si="1"/>
        <v>0</v>
      </c>
    </row>
    <row r="99" spans="1:10" ht="15.75" thickBot="1" x14ac:dyDescent="0.3">
      <c r="A99" s="1"/>
      <c r="B99" s="140"/>
      <c r="C99" s="154">
        <v>2399.02</v>
      </c>
      <c r="D99" s="155" t="s">
        <v>218</v>
      </c>
      <c r="E99" s="155"/>
      <c r="F99" s="172"/>
      <c r="G99" s="178"/>
      <c r="H99" s="178"/>
      <c r="I99" s="179"/>
      <c r="J99" s="143">
        <f t="shared" si="1"/>
        <v>0</v>
      </c>
    </row>
    <row r="100" spans="1:10" ht="16.5" thickBot="1" x14ac:dyDescent="0.3">
      <c r="A100" s="1"/>
      <c r="B100" s="190">
        <v>24</v>
      </c>
      <c r="C100" s="191"/>
      <c r="D100" s="192" t="s">
        <v>41</v>
      </c>
      <c r="E100" s="193"/>
      <c r="F100" s="142"/>
      <c r="G100" s="157"/>
      <c r="H100" s="157"/>
      <c r="I100" s="163"/>
      <c r="J100" s="143">
        <f t="shared" si="1"/>
        <v>0</v>
      </c>
    </row>
    <row r="101" spans="1:10" ht="15.75" thickBot="1" x14ac:dyDescent="0.3">
      <c r="A101" s="1"/>
      <c r="B101" s="140"/>
      <c r="C101" s="140">
        <v>2412.02</v>
      </c>
      <c r="D101" s="186" t="s">
        <v>219</v>
      </c>
      <c r="E101" s="187"/>
      <c r="F101" s="146"/>
      <c r="G101" s="146"/>
      <c r="H101" s="146"/>
      <c r="I101" s="147"/>
      <c r="J101" s="143">
        <f t="shared" si="1"/>
        <v>0</v>
      </c>
    </row>
    <row r="102" spans="1:10" ht="15.75" thickBot="1" x14ac:dyDescent="0.3">
      <c r="A102" s="1"/>
      <c r="B102" s="194"/>
      <c r="C102" s="140">
        <v>2413.0100000000002</v>
      </c>
      <c r="D102" s="186" t="s">
        <v>220</v>
      </c>
      <c r="E102" s="187"/>
      <c r="F102" s="153"/>
      <c r="G102" s="148"/>
      <c r="H102" s="148"/>
      <c r="I102" s="150"/>
      <c r="J102" s="143">
        <f t="shared" si="1"/>
        <v>0</v>
      </c>
    </row>
    <row r="103" spans="1:10" ht="15.75" thickBot="1" x14ac:dyDescent="0.3">
      <c r="A103" s="1"/>
      <c r="B103" s="174"/>
      <c r="C103" s="194">
        <v>2414.0100000000002</v>
      </c>
      <c r="D103" s="175" t="s">
        <v>221</v>
      </c>
      <c r="E103" s="176"/>
      <c r="F103" s="178"/>
      <c r="G103" s="178"/>
      <c r="H103" s="178"/>
      <c r="I103" s="179"/>
      <c r="J103" s="143">
        <f t="shared" si="1"/>
        <v>0</v>
      </c>
    </row>
    <row r="104" spans="1:10" ht="15.75" thickBot="1" x14ac:dyDescent="0.3">
      <c r="A104" s="1"/>
      <c r="B104" s="144"/>
      <c r="C104" s="144">
        <v>2431.02</v>
      </c>
      <c r="D104" s="167" t="s">
        <v>222</v>
      </c>
      <c r="E104" s="169"/>
      <c r="F104" s="178"/>
      <c r="G104" s="178"/>
      <c r="H104" s="178"/>
      <c r="I104" s="178"/>
      <c r="J104" s="143">
        <f t="shared" si="1"/>
        <v>0</v>
      </c>
    </row>
    <row r="105" spans="1:10" ht="15.75" thickBot="1" x14ac:dyDescent="0.3">
      <c r="A105" s="1"/>
      <c r="B105" s="183">
        <v>26</v>
      </c>
      <c r="C105" s="183"/>
      <c r="D105" s="195" t="s">
        <v>223</v>
      </c>
      <c r="E105" s="196"/>
      <c r="F105" s="197"/>
      <c r="G105" s="141"/>
      <c r="H105" s="142"/>
      <c r="I105" s="157"/>
      <c r="J105" s="143">
        <f t="shared" si="1"/>
        <v>0</v>
      </c>
    </row>
    <row r="106" spans="1:10" ht="15.75" thickBot="1" x14ac:dyDescent="0.3">
      <c r="A106" s="1"/>
      <c r="B106" s="154"/>
      <c r="C106" s="140">
        <v>2611.0100000000002</v>
      </c>
      <c r="D106" s="186" t="s">
        <v>224</v>
      </c>
      <c r="E106" s="187"/>
      <c r="F106" s="185"/>
      <c r="G106" s="146"/>
      <c r="H106" s="146"/>
      <c r="I106" s="147"/>
      <c r="J106" s="143">
        <f t="shared" si="1"/>
        <v>0</v>
      </c>
    </row>
    <row r="107" spans="1:10" ht="15.75" thickBot="1" x14ac:dyDescent="0.3">
      <c r="A107" s="1"/>
      <c r="B107" s="144"/>
      <c r="C107" s="144">
        <v>2613.0100000000002</v>
      </c>
      <c r="D107" s="167" t="s">
        <v>225</v>
      </c>
      <c r="E107" s="169"/>
      <c r="F107" s="198"/>
      <c r="G107" s="148"/>
      <c r="H107" s="148"/>
      <c r="I107" s="150"/>
      <c r="J107" s="143">
        <f t="shared" si="1"/>
        <v>0</v>
      </c>
    </row>
    <row r="108" spans="1:10" ht="15.75" thickBot="1" x14ac:dyDescent="0.3">
      <c r="A108" s="1"/>
      <c r="B108" s="144"/>
      <c r="C108" s="144">
        <v>2641.01</v>
      </c>
      <c r="D108" s="167" t="s">
        <v>226</v>
      </c>
      <c r="E108" s="169"/>
      <c r="F108" s="153"/>
      <c r="G108" s="153"/>
      <c r="H108" s="148"/>
      <c r="I108" s="150"/>
      <c r="J108" s="143">
        <f t="shared" si="1"/>
        <v>0</v>
      </c>
    </row>
    <row r="109" spans="1:10" ht="15.75" thickBot="1" x14ac:dyDescent="0.3">
      <c r="A109" s="1"/>
      <c r="B109" s="174"/>
      <c r="C109" s="174">
        <v>2654.01</v>
      </c>
      <c r="D109" s="175" t="s">
        <v>227</v>
      </c>
      <c r="E109" s="176"/>
      <c r="F109" s="153"/>
      <c r="G109" s="153"/>
      <c r="H109" s="148"/>
      <c r="I109" s="150"/>
      <c r="J109" s="143">
        <f t="shared" si="1"/>
        <v>0</v>
      </c>
    </row>
    <row r="110" spans="1:10" ht="15.75" thickBot="1" x14ac:dyDescent="0.3">
      <c r="A110" s="1"/>
      <c r="B110" s="174"/>
      <c r="C110" s="174">
        <v>2657.01</v>
      </c>
      <c r="D110" s="175" t="s">
        <v>228</v>
      </c>
      <c r="E110" s="176"/>
      <c r="F110" s="148"/>
      <c r="G110" s="153"/>
      <c r="H110" s="148"/>
      <c r="I110" s="150"/>
      <c r="J110" s="143">
        <f t="shared" si="1"/>
        <v>0</v>
      </c>
    </row>
    <row r="111" spans="1:10" ht="15.75" thickBot="1" x14ac:dyDescent="0.3">
      <c r="A111" s="1"/>
      <c r="B111" s="144"/>
      <c r="C111" s="144">
        <v>2673.01</v>
      </c>
      <c r="D111" s="167" t="s">
        <v>229</v>
      </c>
      <c r="E111" s="169"/>
      <c r="F111" s="148"/>
      <c r="G111" s="153"/>
      <c r="H111" s="148"/>
      <c r="I111" s="150"/>
      <c r="J111" s="143">
        <f t="shared" si="1"/>
        <v>0</v>
      </c>
    </row>
    <row r="112" spans="1:10" ht="15.75" thickBot="1" x14ac:dyDescent="0.3">
      <c r="A112" s="1"/>
      <c r="B112" s="174"/>
      <c r="C112" s="174">
        <v>2677.01</v>
      </c>
      <c r="D112" s="155" t="s">
        <v>230</v>
      </c>
      <c r="E112" s="155"/>
      <c r="F112" s="178"/>
      <c r="G112" s="172"/>
      <c r="H112" s="178"/>
      <c r="I112" s="179"/>
      <c r="J112" s="143">
        <f t="shared" si="1"/>
        <v>0</v>
      </c>
    </row>
    <row r="113" spans="1:10" ht="15.75" thickBot="1" x14ac:dyDescent="0.3">
      <c r="A113" s="1"/>
      <c r="B113" s="199">
        <v>27</v>
      </c>
      <c r="C113" s="199"/>
      <c r="D113" s="200" t="s">
        <v>231</v>
      </c>
      <c r="E113" s="201"/>
      <c r="F113" s="202">
        <v>988967.55</v>
      </c>
      <c r="G113" s="203"/>
      <c r="H113" s="204"/>
      <c r="I113" s="204"/>
      <c r="J113" s="143">
        <f t="shared" si="1"/>
        <v>988967.55</v>
      </c>
    </row>
    <row r="114" spans="1:10" ht="15.75" thickBot="1" x14ac:dyDescent="0.3">
      <c r="A114" s="1"/>
      <c r="B114" s="144"/>
      <c r="C114" s="144">
        <v>2712.01</v>
      </c>
      <c r="D114" s="167" t="s">
        <v>232</v>
      </c>
      <c r="E114" s="169"/>
      <c r="F114" s="205">
        <v>988967.55</v>
      </c>
      <c r="G114" s="206"/>
      <c r="H114" s="207"/>
      <c r="I114" s="207"/>
      <c r="J114" s="143">
        <f t="shared" si="1"/>
        <v>988967.55</v>
      </c>
    </row>
    <row r="115" spans="1:10" ht="15.75" thickBot="1" x14ac:dyDescent="0.3">
      <c r="A115" s="1"/>
      <c r="B115" s="140"/>
      <c r="C115" s="208">
        <v>2713.01</v>
      </c>
      <c r="D115" s="209" t="s">
        <v>233</v>
      </c>
      <c r="E115" s="119"/>
      <c r="F115" s="146"/>
      <c r="G115" s="210"/>
      <c r="H115" s="146"/>
      <c r="I115" s="147"/>
      <c r="J115" s="143">
        <f t="shared" si="1"/>
        <v>0</v>
      </c>
    </row>
    <row r="116" spans="1:10" ht="15.75" thickBot="1" x14ac:dyDescent="0.3">
      <c r="A116" s="1"/>
      <c r="B116" s="140"/>
      <c r="C116" s="140">
        <v>2721.01</v>
      </c>
      <c r="D116" s="186" t="s">
        <v>234</v>
      </c>
      <c r="E116" s="187"/>
      <c r="F116" s="146"/>
      <c r="G116" s="145"/>
      <c r="H116" s="148"/>
      <c r="I116" s="150"/>
      <c r="J116" s="143">
        <f t="shared" si="1"/>
        <v>0</v>
      </c>
    </row>
    <row r="117" spans="1:10" ht="15.75" thickBot="1" x14ac:dyDescent="0.3">
      <c r="A117" s="1"/>
      <c r="B117" s="144"/>
      <c r="C117" s="144">
        <v>2724.01</v>
      </c>
      <c r="D117" s="167" t="s">
        <v>235</v>
      </c>
      <c r="E117" s="169"/>
      <c r="F117" s="148"/>
      <c r="G117" s="153"/>
      <c r="H117" s="148"/>
      <c r="I117" s="150"/>
      <c r="J117" s="143">
        <f t="shared" si="1"/>
        <v>0</v>
      </c>
    </row>
    <row r="118" spans="1:10" ht="15.75" thickBot="1" x14ac:dyDescent="0.3">
      <c r="A118" s="1"/>
      <c r="B118" s="144"/>
      <c r="C118" s="144">
        <v>2726.01</v>
      </c>
      <c r="D118" s="167" t="s">
        <v>236</v>
      </c>
      <c r="E118" s="169"/>
      <c r="F118" s="178"/>
      <c r="G118" s="178"/>
      <c r="H118" s="178"/>
      <c r="I118" s="179"/>
      <c r="J118" s="143">
        <f t="shared" si="1"/>
        <v>0</v>
      </c>
    </row>
    <row r="119" spans="1:10" ht="15.75" thickBot="1" x14ac:dyDescent="0.3">
      <c r="A119" s="1"/>
      <c r="B119" s="317" t="s">
        <v>237</v>
      </c>
      <c r="C119" s="318"/>
      <c r="D119" s="318"/>
      <c r="E119" s="318"/>
      <c r="F119" s="142">
        <f>+F113+F54+F28+F11</f>
        <v>26469945.539999999</v>
      </c>
      <c r="G119" s="142">
        <f>+G54+G28</f>
        <v>1158395.94</v>
      </c>
      <c r="H119" s="142"/>
      <c r="I119" s="211"/>
      <c r="J119" s="143">
        <f t="shared" si="1"/>
        <v>27628341.48</v>
      </c>
    </row>
    <row r="120" spans="1:10" x14ac:dyDescent="0.25">
      <c r="A120" s="1"/>
      <c r="B120" s="1"/>
      <c r="C120" s="1"/>
      <c r="D120" s="1" t="s">
        <v>238</v>
      </c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 t="s">
        <v>111</v>
      </c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 t="s">
        <v>112</v>
      </c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 t="s">
        <v>113</v>
      </c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 t="s">
        <v>114</v>
      </c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 t="s">
        <v>239</v>
      </c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 t="s">
        <v>240</v>
      </c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</sheetData>
  <mergeCells count="31">
    <mergeCell ref="D23:E23"/>
    <mergeCell ref="B4:C4"/>
    <mergeCell ref="B5:C5"/>
    <mergeCell ref="B6:C6"/>
    <mergeCell ref="B7:C7"/>
    <mergeCell ref="B9:E9"/>
    <mergeCell ref="D11:E11"/>
    <mergeCell ref="D12:E12"/>
    <mergeCell ref="D13:E13"/>
    <mergeCell ref="D15:E15"/>
    <mergeCell ref="D19:E19"/>
    <mergeCell ref="D22:E22"/>
    <mergeCell ref="D79:E79"/>
    <mergeCell ref="D24:E24"/>
    <mergeCell ref="D25:E25"/>
    <mergeCell ref="D26:E26"/>
    <mergeCell ref="D54:E54"/>
    <mergeCell ref="D55:E55"/>
    <mergeCell ref="D63:E63"/>
    <mergeCell ref="D64:E64"/>
    <mergeCell ref="D65:E65"/>
    <mergeCell ref="D68:E68"/>
    <mergeCell ref="D69:E69"/>
    <mergeCell ref="D70:E70"/>
    <mergeCell ref="B119:E119"/>
    <mergeCell ref="D80:E80"/>
    <mergeCell ref="D81:E81"/>
    <mergeCell ref="D91:E91"/>
    <mergeCell ref="D92:E92"/>
    <mergeCell ref="D94:E94"/>
    <mergeCell ref="D98:E9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6"/>
  <sheetViews>
    <sheetView topLeftCell="A102" workbookViewId="0">
      <selection activeCell="C125" sqref="C125"/>
    </sheetView>
  </sheetViews>
  <sheetFormatPr baseColWidth="10" defaultRowHeight="15" x14ac:dyDescent="0.25"/>
  <cols>
    <col min="1" max="1" width="2.140625" style="1" customWidth="1"/>
    <col min="2" max="2" width="3.140625" style="1" customWidth="1"/>
    <col min="3" max="3" width="10" style="1" customWidth="1"/>
    <col min="4" max="4" width="11.42578125" style="1"/>
    <col min="5" max="5" width="34.28515625" style="1" customWidth="1"/>
    <col min="6" max="6" width="16.140625" style="1" customWidth="1"/>
    <col min="7" max="7" width="15.5703125" style="1" customWidth="1"/>
    <col min="8" max="8" width="15.85546875" style="1" customWidth="1"/>
    <col min="9" max="9" width="16.42578125" style="1" customWidth="1"/>
    <col min="10" max="16384" width="11.42578125" style="1"/>
  </cols>
  <sheetData>
    <row r="2" spans="2:9" ht="15.75" thickBot="1" x14ac:dyDescent="0.3"/>
    <row r="3" spans="2:9" x14ac:dyDescent="0.25">
      <c r="B3" s="120" t="s">
        <v>115</v>
      </c>
      <c r="C3" s="121"/>
      <c r="D3" s="122" t="s">
        <v>116</v>
      </c>
      <c r="E3" s="123"/>
    </row>
    <row r="4" spans="2:9" ht="16.5" x14ac:dyDescent="0.25">
      <c r="B4" s="329" t="s">
        <v>117</v>
      </c>
      <c r="C4" s="330"/>
      <c r="D4" s="124" t="s">
        <v>118</v>
      </c>
      <c r="E4" s="125" t="s">
        <v>119</v>
      </c>
    </row>
    <row r="5" spans="2:9" x14ac:dyDescent="0.25">
      <c r="B5" s="329" t="s">
        <v>120</v>
      </c>
      <c r="C5" s="330"/>
      <c r="D5" s="124" t="s">
        <v>121</v>
      </c>
      <c r="E5" s="126" t="s">
        <v>122</v>
      </c>
    </row>
    <row r="6" spans="2:9" x14ac:dyDescent="0.25">
      <c r="B6" s="329" t="s">
        <v>123</v>
      </c>
      <c r="C6" s="330"/>
      <c r="D6" s="124" t="s">
        <v>124</v>
      </c>
      <c r="E6" s="127" t="s">
        <v>2</v>
      </c>
    </row>
    <row r="7" spans="2:9" ht="15.75" thickBot="1" x14ac:dyDescent="0.3">
      <c r="B7" s="331" t="s">
        <v>126</v>
      </c>
      <c r="C7" s="332"/>
      <c r="D7" s="128" t="s">
        <v>127</v>
      </c>
      <c r="E7" s="127"/>
    </row>
    <row r="8" spans="2:9" ht="15.75" thickBot="1" x14ac:dyDescent="0.3">
      <c r="B8" s="129" t="s">
        <v>128</v>
      </c>
      <c r="C8" s="129"/>
      <c r="D8" s="130"/>
      <c r="E8" s="130"/>
    </row>
    <row r="9" spans="2:9" ht="15.75" thickBot="1" x14ac:dyDescent="0.3">
      <c r="B9" s="133"/>
      <c r="C9" s="134"/>
      <c r="D9" s="135"/>
      <c r="E9" s="134"/>
      <c r="F9" s="217" t="s">
        <v>2</v>
      </c>
      <c r="G9" s="218" t="s">
        <v>3</v>
      </c>
      <c r="H9" s="219" t="s">
        <v>4</v>
      </c>
      <c r="I9" s="219" t="s">
        <v>5</v>
      </c>
    </row>
    <row r="10" spans="2:9" ht="15.75" thickBot="1" x14ac:dyDescent="0.3">
      <c r="B10" s="140">
        <v>21</v>
      </c>
      <c r="C10" s="140"/>
      <c r="D10" s="334" t="s">
        <v>134</v>
      </c>
      <c r="E10" s="335"/>
      <c r="F10" s="141">
        <f>+F11+F13+F15+F16+F17+F21+F23+F24+F25</f>
        <v>11673160.25</v>
      </c>
      <c r="G10" s="142">
        <f>+G11+G12+G13+G14+G15+G16+G17+G18+G19+G20+G21+G22+G23+G24+G25</f>
        <v>11581218.550000001</v>
      </c>
      <c r="H10" s="142">
        <f>+H11+H13+H15+H16+H17+H21++H23+H24+H25</f>
        <v>11637765.100000001</v>
      </c>
      <c r="I10" s="143">
        <f>+F10+G10+H10</f>
        <v>34892143.900000006</v>
      </c>
    </row>
    <row r="11" spans="2:9" ht="15.75" thickBot="1" x14ac:dyDescent="0.3">
      <c r="B11" s="144"/>
      <c r="C11" s="144">
        <v>2111.0100000000002</v>
      </c>
      <c r="D11" s="319" t="s">
        <v>135</v>
      </c>
      <c r="E11" s="320"/>
      <c r="F11" s="145">
        <v>8034367.7000000002</v>
      </c>
      <c r="G11" s="145">
        <v>7934619.4900000002</v>
      </c>
      <c r="H11" s="146">
        <v>8005619.4900000002</v>
      </c>
      <c r="I11" s="143">
        <f t="shared" ref="I11:I74" si="0">+F11+G11+H11</f>
        <v>23974606.68</v>
      </c>
    </row>
    <row r="12" spans="2:9" ht="15.75" thickBot="1" x14ac:dyDescent="0.3">
      <c r="B12" s="144"/>
      <c r="C12" s="144">
        <v>2112.0100000000002</v>
      </c>
      <c r="D12" s="323" t="s">
        <v>136</v>
      </c>
      <c r="E12" s="324"/>
      <c r="F12" s="148"/>
      <c r="G12" s="149"/>
      <c r="H12" s="148"/>
      <c r="I12" s="143">
        <f t="shared" si="0"/>
        <v>0</v>
      </c>
    </row>
    <row r="13" spans="2:9" ht="15.75" thickBot="1" x14ac:dyDescent="0.3">
      <c r="B13" s="144"/>
      <c r="C13" s="144">
        <v>2112.0300000000002</v>
      </c>
      <c r="D13" s="151" t="s">
        <v>137</v>
      </c>
      <c r="E13" s="152"/>
      <c r="F13" s="148">
        <v>7200</v>
      </c>
      <c r="G13" s="149">
        <v>7200</v>
      </c>
      <c r="H13" s="148">
        <v>7200</v>
      </c>
      <c r="I13" s="143">
        <f t="shared" si="0"/>
        <v>21600</v>
      </c>
    </row>
    <row r="14" spans="2:9" ht="15.75" thickBot="1" x14ac:dyDescent="0.3">
      <c r="B14" s="144"/>
      <c r="C14" s="144">
        <v>2112.06</v>
      </c>
      <c r="D14" s="323" t="s">
        <v>138</v>
      </c>
      <c r="E14" s="324"/>
      <c r="F14" s="148"/>
      <c r="G14" s="148"/>
      <c r="H14" s="148"/>
      <c r="I14" s="143">
        <f t="shared" si="0"/>
        <v>0</v>
      </c>
    </row>
    <row r="15" spans="2:9" ht="15.75" thickBot="1" x14ac:dyDescent="0.3">
      <c r="B15" s="144"/>
      <c r="C15" s="144">
        <v>2112.08</v>
      </c>
      <c r="D15" s="151" t="s">
        <v>139</v>
      </c>
      <c r="E15" s="152"/>
      <c r="F15" s="148">
        <v>1894900</v>
      </c>
      <c r="G15" s="148">
        <v>1914900</v>
      </c>
      <c r="H15" s="148">
        <v>1892900</v>
      </c>
      <c r="I15" s="143">
        <f t="shared" si="0"/>
        <v>5702700</v>
      </c>
    </row>
    <row r="16" spans="2:9" ht="15.75" thickBot="1" x14ac:dyDescent="0.3">
      <c r="B16" s="144"/>
      <c r="C16" s="144">
        <v>2112.11</v>
      </c>
      <c r="D16" s="151" t="s">
        <v>140</v>
      </c>
      <c r="E16" s="152"/>
      <c r="F16" s="148">
        <v>10000</v>
      </c>
      <c r="G16" s="148">
        <v>10000</v>
      </c>
      <c r="H16" s="148">
        <v>10000</v>
      </c>
      <c r="I16" s="143">
        <f t="shared" si="0"/>
        <v>30000</v>
      </c>
    </row>
    <row r="17" spans="2:9" ht="15.75" thickBot="1" x14ac:dyDescent="0.3">
      <c r="B17" s="144"/>
      <c r="C17" s="144">
        <v>2113.0100000000002</v>
      </c>
      <c r="D17" s="151" t="s">
        <v>141</v>
      </c>
      <c r="E17" s="152"/>
      <c r="F17" s="148">
        <v>26983.21</v>
      </c>
      <c r="G17" s="148">
        <v>26983.21</v>
      </c>
      <c r="H17" s="148">
        <v>26983.21</v>
      </c>
      <c r="I17" s="143">
        <f t="shared" si="0"/>
        <v>80949.63</v>
      </c>
    </row>
    <row r="18" spans="2:9" ht="15.75" thickBot="1" x14ac:dyDescent="0.3">
      <c r="B18" s="144"/>
      <c r="C18" s="144">
        <v>2114.0100000000002</v>
      </c>
      <c r="D18" s="323" t="s">
        <v>142</v>
      </c>
      <c r="E18" s="324"/>
      <c r="F18" s="153"/>
      <c r="G18" s="153"/>
      <c r="H18" s="148"/>
      <c r="I18" s="143">
        <f t="shared" si="0"/>
        <v>0</v>
      </c>
    </row>
    <row r="19" spans="2:9" ht="15.75" thickBot="1" x14ac:dyDescent="0.3">
      <c r="B19" s="144"/>
      <c r="C19" s="144">
        <v>2115.0300000000002</v>
      </c>
      <c r="D19" s="151" t="s">
        <v>143</v>
      </c>
      <c r="E19" s="152"/>
      <c r="F19" s="153"/>
      <c r="G19" s="148"/>
      <c r="H19" s="148"/>
      <c r="I19" s="143">
        <f t="shared" si="0"/>
        <v>0</v>
      </c>
    </row>
    <row r="20" spans="2:9" ht="15.75" thickBot="1" x14ac:dyDescent="0.3">
      <c r="B20" s="144"/>
      <c r="C20" s="144">
        <v>2115.04</v>
      </c>
      <c r="D20" s="151" t="s">
        <v>144</v>
      </c>
      <c r="E20" s="152"/>
      <c r="F20" s="153"/>
      <c r="G20" s="148"/>
      <c r="H20" s="148"/>
      <c r="I20" s="143">
        <f t="shared" si="0"/>
        <v>0</v>
      </c>
    </row>
    <row r="21" spans="2:9" ht="15.75" thickBot="1" x14ac:dyDescent="0.3">
      <c r="B21" s="144"/>
      <c r="C21" s="144">
        <v>2122.0500000000002</v>
      </c>
      <c r="D21" s="319" t="s">
        <v>145</v>
      </c>
      <c r="E21" s="320"/>
      <c r="F21" s="153">
        <v>182235</v>
      </c>
      <c r="G21" s="148">
        <v>182235</v>
      </c>
      <c r="H21" s="148">
        <v>182235</v>
      </c>
      <c r="I21" s="143">
        <f t="shared" si="0"/>
        <v>546705</v>
      </c>
    </row>
    <row r="22" spans="2:9" ht="15.75" thickBot="1" x14ac:dyDescent="0.3">
      <c r="B22" s="144"/>
      <c r="C22" s="144">
        <v>2122.09</v>
      </c>
      <c r="D22" s="319" t="s">
        <v>146</v>
      </c>
      <c r="E22" s="320"/>
      <c r="F22" s="153"/>
      <c r="G22" s="148"/>
      <c r="H22" s="148"/>
      <c r="I22" s="143">
        <f t="shared" si="0"/>
        <v>0</v>
      </c>
    </row>
    <row r="23" spans="2:9" ht="15.75" thickBot="1" x14ac:dyDescent="0.3">
      <c r="B23" s="144"/>
      <c r="C23" s="144">
        <v>2151.0100000000002</v>
      </c>
      <c r="D23" s="319" t="s">
        <v>147</v>
      </c>
      <c r="E23" s="320"/>
      <c r="F23" s="153">
        <v>702340.84</v>
      </c>
      <c r="G23" s="153">
        <v>696686.7</v>
      </c>
      <c r="H23" s="148">
        <v>700160.8</v>
      </c>
      <c r="I23" s="143">
        <f t="shared" si="0"/>
        <v>2099188.34</v>
      </c>
    </row>
    <row r="24" spans="2:9" ht="15.75" thickBot="1" x14ac:dyDescent="0.3">
      <c r="B24" s="144"/>
      <c r="C24" s="144">
        <v>2152.0100000000002</v>
      </c>
      <c r="D24" s="323" t="s">
        <v>148</v>
      </c>
      <c r="E24" s="324"/>
      <c r="F24" s="153">
        <v>708115.04</v>
      </c>
      <c r="G24" s="153">
        <v>702452.92</v>
      </c>
      <c r="H24" s="148">
        <v>705931.92</v>
      </c>
      <c r="I24" s="143">
        <f t="shared" si="0"/>
        <v>2116499.88</v>
      </c>
    </row>
    <row r="25" spans="2:9" ht="15.75" thickBot="1" x14ac:dyDescent="0.3">
      <c r="B25" s="144"/>
      <c r="C25" s="144">
        <v>2153.0100000000002</v>
      </c>
      <c r="D25" s="319" t="s">
        <v>149</v>
      </c>
      <c r="E25" s="320"/>
      <c r="F25" s="153">
        <v>107018.46</v>
      </c>
      <c r="G25" s="153">
        <v>106141.23</v>
      </c>
      <c r="H25" s="148">
        <v>106734.68</v>
      </c>
      <c r="I25" s="143">
        <f t="shared" si="0"/>
        <v>319894.37</v>
      </c>
    </row>
    <row r="26" spans="2:9" ht="15.75" thickBot="1" x14ac:dyDescent="0.3">
      <c r="B26" s="144"/>
      <c r="C26" s="154"/>
      <c r="D26" s="155"/>
      <c r="E26" s="155"/>
      <c r="F26" s="156"/>
      <c r="G26" s="157"/>
      <c r="H26" s="157"/>
      <c r="I26" s="143">
        <f t="shared" si="0"/>
        <v>0</v>
      </c>
    </row>
    <row r="27" spans="2:9" ht="15.75" thickBot="1" x14ac:dyDescent="0.3">
      <c r="B27" s="159">
        <v>22</v>
      </c>
      <c r="C27" s="160"/>
      <c r="D27" s="161" t="s">
        <v>14</v>
      </c>
      <c r="E27" s="162"/>
      <c r="F27" s="163">
        <f>+F28+F29+F30+F31+F37+F53</f>
        <v>826167.63</v>
      </c>
      <c r="G27" s="142">
        <f>+G28+G29+G30+G31+G33+G35+G37+G42+G43+G53</f>
        <v>1426251.5999999999</v>
      </c>
      <c r="H27" s="142">
        <f>+H28+H29+H30+H31+H35+H37+H38+H42+H45+H48+H53</f>
        <v>3147061.64</v>
      </c>
      <c r="I27" s="143">
        <f t="shared" si="0"/>
        <v>5399480.8700000001</v>
      </c>
    </row>
    <row r="28" spans="2:9" ht="15.75" thickBot="1" x14ac:dyDescent="0.3">
      <c r="B28" s="140"/>
      <c r="C28" s="140">
        <v>2212.0100000000002</v>
      </c>
      <c r="D28" s="165" t="s">
        <v>150</v>
      </c>
      <c r="E28" s="166"/>
      <c r="F28" s="145">
        <v>1.95</v>
      </c>
      <c r="G28" s="146">
        <v>84.16</v>
      </c>
      <c r="H28" s="146">
        <v>106.52</v>
      </c>
      <c r="I28" s="143">
        <f t="shared" si="0"/>
        <v>192.63</v>
      </c>
    </row>
    <row r="29" spans="2:9" ht="15.75" thickBot="1" x14ac:dyDescent="0.3">
      <c r="B29" s="144"/>
      <c r="C29" s="144">
        <v>2213.0100000000002</v>
      </c>
      <c r="D29" s="167" t="s">
        <v>151</v>
      </c>
      <c r="E29" s="168"/>
      <c r="F29" s="153">
        <v>241801.4</v>
      </c>
      <c r="G29" s="148">
        <v>227612.6</v>
      </c>
      <c r="H29" s="148">
        <v>524911.61</v>
      </c>
      <c r="I29" s="143">
        <f t="shared" si="0"/>
        <v>994325.61</v>
      </c>
    </row>
    <row r="30" spans="2:9" ht="15.75" thickBot="1" x14ac:dyDescent="0.3">
      <c r="B30" s="144"/>
      <c r="C30" s="144">
        <v>2215.0100000000002</v>
      </c>
      <c r="D30" s="167" t="s">
        <v>152</v>
      </c>
      <c r="E30" s="168"/>
      <c r="F30" s="153">
        <v>156306.84</v>
      </c>
      <c r="G30" s="148">
        <v>223373.33</v>
      </c>
      <c r="H30" s="148">
        <v>257139.91</v>
      </c>
      <c r="I30" s="143">
        <f t="shared" si="0"/>
        <v>636820.07999999996</v>
      </c>
    </row>
    <row r="31" spans="2:9" ht="15.75" thickBot="1" x14ac:dyDescent="0.3">
      <c r="B31" s="144"/>
      <c r="C31" s="144">
        <v>2216.0100000000002</v>
      </c>
      <c r="D31" s="167" t="s">
        <v>153</v>
      </c>
      <c r="E31" s="169"/>
      <c r="F31" s="153">
        <v>111057.44</v>
      </c>
      <c r="G31" s="148">
        <v>105447.57</v>
      </c>
      <c r="H31" s="148">
        <v>102778.38</v>
      </c>
      <c r="I31" s="143">
        <f t="shared" si="0"/>
        <v>319283.39</v>
      </c>
    </row>
    <row r="32" spans="2:9" ht="15.75" thickBot="1" x14ac:dyDescent="0.3">
      <c r="B32" s="144"/>
      <c r="C32" s="144">
        <v>2217.0100000000002</v>
      </c>
      <c r="D32" s="167" t="s">
        <v>154</v>
      </c>
      <c r="E32" s="169"/>
      <c r="F32" s="170"/>
      <c r="G32" s="148"/>
      <c r="H32" s="148"/>
      <c r="I32" s="143">
        <f t="shared" si="0"/>
        <v>0</v>
      </c>
    </row>
    <row r="33" spans="2:9" ht="15.75" thickBot="1" x14ac:dyDescent="0.3">
      <c r="B33" s="144"/>
      <c r="C33" s="144">
        <v>2218.0100000000002</v>
      </c>
      <c r="D33" s="167" t="s">
        <v>155</v>
      </c>
      <c r="E33" s="169"/>
      <c r="F33" s="170"/>
      <c r="G33" s="148">
        <v>1258</v>
      </c>
      <c r="H33" s="148"/>
      <c r="I33" s="143">
        <f t="shared" si="0"/>
        <v>1258</v>
      </c>
    </row>
    <row r="34" spans="2:9" ht="15.75" thickBot="1" x14ac:dyDescent="0.3">
      <c r="B34" s="144"/>
      <c r="C34" s="144">
        <v>2222.0100000000002</v>
      </c>
      <c r="D34" s="167" t="s">
        <v>156</v>
      </c>
      <c r="E34" s="169"/>
      <c r="F34" s="171"/>
      <c r="G34" s="148"/>
      <c r="H34" s="148"/>
      <c r="I34" s="143">
        <f t="shared" si="0"/>
        <v>0</v>
      </c>
    </row>
    <row r="35" spans="2:9" ht="15.75" thickBot="1" x14ac:dyDescent="0.3">
      <c r="B35" s="144"/>
      <c r="C35" s="144">
        <v>2231.0100000000002</v>
      </c>
      <c r="D35" s="167" t="s">
        <v>157</v>
      </c>
      <c r="E35" s="169"/>
      <c r="F35" s="153"/>
      <c r="G35" s="148">
        <v>309700</v>
      </c>
      <c r="H35" s="148">
        <v>439300</v>
      </c>
      <c r="I35" s="143">
        <f t="shared" si="0"/>
        <v>749000</v>
      </c>
    </row>
    <row r="36" spans="2:9" ht="15.75" thickBot="1" x14ac:dyDescent="0.3">
      <c r="B36" s="144"/>
      <c r="C36" s="144">
        <v>2242.0100000000002</v>
      </c>
      <c r="D36" s="167" t="s">
        <v>158</v>
      </c>
      <c r="E36" s="169"/>
      <c r="F36" s="153"/>
      <c r="G36" s="148"/>
      <c r="H36" s="148"/>
      <c r="I36" s="143">
        <f t="shared" si="0"/>
        <v>0</v>
      </c>
    </row>
    <row r="37" spans="2:9" ht="15.75" thickBot="1" x14ac:dyDescent="0.3">
      <c r="B37" s="144"/>
      <c r="C37" s="144">
        <v>2251.0100000000002</v>
      </c>
      <c r="D37" s="167" t="s">
        <v>159</v>
      </c>
      <c r="E37" s="169"/>
      <c r="F37" s="171">
        <v>317000</v>
      </c>
      <c r="G37" s="148">
        <v>352400</v>
      </c>
      <c r="H37" s="148">
        <v>322700</v>
      </c>
      <c r="I37" s="143">
        <f t="shared" si="0"/>
        <v>992100</v>
      </c>
    </row>
    <row r="38" spans="2:9" ht="15.75" thickBot="1" x14ac:dyDescent="0.3">
      <c r="B38" s="144"/>
      <c r="C38" s="144">
        <v>2262.0100000000002</v>
      </c>
      <c r="D38" s="167" t="s">
        <v>160</v>
      </c>
      <c r="E38" s="169"/>
      <c r="F38" s="171"/>
      <c r="G38" s="148"/>
      <c r="H38" s="148">
        <v>990449</v>
      </c>
      <c r="I38" s="143">
        <f t="shared" si="0"/>
        <v>990449</v>
      </c>
    </row>
    <row r="39" spans="2:9" ht="15.75" thickBot="1" x14ac:dyDescent="0.3">
      <c r="B39" s="144"/>
      <c r="C39" s="144">
        <v>2271.02</v>
      </c>
      <c r="D39" s="167" t="s">
        <v>161</v>
      </c>
      <c r="E39" s="169"/>
      <c r="F39" s="171"/>
      <c r="G39" s="148"/>
      <c r="H39" s="148"/>
      <c r="I39" s="143">
        <f t="shared" si="0"/>
        <v>0</v>
      </c>
    </row>
    <row r="40" spans="2:9" ht="15.75" thickBot="1" x14ac:dyDescent="0.3">
      <c r="B40" s="144"/>
      <c r="C40" s="144">
        <v>2272.0100000000002</v>
      </c>
      <c r="D40" s="167" t="s">
        <v>162</v>
      </c>
      <c r="E40" s="169"/>
      <c r="F40" s="171"/>
      <c r="G40" s="148"/>
      <c r="H40" s="148"/>
      <c r="I40" s="143">
        <f t="shared" si="0"/>
        <v>0</v>
      </c>
    </row>
    <row r="41" spans="2:9" ht="15.75" thickBot="1" x14ac:dyDescent="0.3">
      <c r="B41" s="144"/>
      <c r="C41" s="144">
        <v>2272.02</v>
      </c>
      <c r="D41" s="167" t="s">
        <v>163</v>
      </c>
      <c r="E41" s="169"/>
      <c r="F41" s="171"/>
      <c r="G41" s="148"/>
      <c r="H41" s="148"/>
      <c r="I41" s="143">
        <f t="shared" si="0"/>
        <v>0</v>
      </c>
    </row>
    <row r="42" spans="2:9" ht="15.75" thickBot="1" x14ac:dyDescent="0.3">
      <c r="B42" s="144"/>
      <c r="C42" s="144">
        <v>2272.06</v>
      </c>
      <c r="D42" s="167" t="s">
        <v>164</v>
      </c>
      <c r="E42" s="169"/>
      <c r="F42" s="153"/>
      <c r="G42" s="153">
        <v>98395.94</v>
      </c>
      <c r="H42" s="148">
        <v>296904.52</v>
      </c>
      <c r="I42" s="143">
        <f t="shared" si="0"/>
        <v>395300.46</v>
      </c>
    </row>
    <row r="43" spans="2:9" ht="15.75" thickBot="1" x14ac:dyDescent="0.3">
      <c r="B43" s="144"/>
      <c r="C43" s="144">
        <v>2281.0100000000002</v>
      </c>
      <c r="D43" s="167" t="s">
        <v>165</v>
      </c>
      <c r="E43" s="169"/>
      <c r="F43" s="153"/>
      <c r="G43" s="148">
        <v>95000</v>
      </c>
      <c r="H43" s="148"/>
      <c r="I43" s="143">
        <f t="shared" si="0"/>
        <v>95000</v>
      </c>
    </row>
    <row r="44" spans="2:9" ht="15.75" thickBot="1" x14ac:dyDescent="0.3">
      <c r="B44" s="144"/>
      <c r="C44" s="144">
        <v>2282.0100000000002</v>
      </c>
      <c r="D44" s="167" t="s">
        <v>166</v>
      </c>
      <c r="E44" s="169"/>
      <c r="F44" s="153"/>
      <c r="G44" s="148"/>
      <c r="H44" s="148"/>
      <c r="I44" s="143">
        <f t="shared" si="0"/>
        <v>0</v>
      </c>
    </row>
    <row r="45" spans="2:9" ht="15.75" thickBot="1" x14ac:dyDescent="0.3">
      <c r="B45" s="144"/>
      <c r="C45" s="144">
        <v>2285.0100000000002</v>
      </c>
      <c r="D45" s="167" t="s">
        <v>167</v>
      </c>
      <c r="E45" s="169"/>
      <c r="F45" s="153"/>
      <c r="G45" s="148"/>
      <c r="H45" s="148">
        <v>47571.7</v>
      </c>
      <c r="I45" s="143">
        <f t="shared" si="0"/>
        <v>47571.7</v>
      </c>
    </row>
    <row r="46" spans="2:9" ht="15.75" thickBot="1" x14ac:dyDescent="0.3">
      <c r="B46" s="144"/>
      <c r="C46" s="144">
        <v>2286.0100000000002</v>
      </c>
      <c r="D46" s="167" t="s">
        <v>168</v>
      </c>
      <c r="E46" s="169"/>
      <c r="F46" s="148"/>
      <c r="G46" s="148"/>
      <c r="H46" s="148"/>
      <c r="I46" s="143">
        <f t="shared" si="0"/>
        <v>0</v>
      </c>
    </row>
    <row r="47" spans="2:9" ht="15.75" thickBot="1" x14ac:dyDescent="0.3">
      <c r="B47" s="144"/>
      <c r="C47" s="144">
        <v>2286.02</v>
      </c>
      <c r="D47" s="167" t="s">
        <v>169</v>
      </c>
      <c r="E47" s="169"/>
      <c r="F47" s="148"/>
      <c r="G47" s="148"/>
      <c r="H47" s="148"/>
      <c r="I47" s="143">
        <f t="shared" si="0"/>
        <v>0</v>
      </c>
    </row>
    <row r="48" spans="2:9" ht="15.75" thickBot="1" x14ac:dyDescent="0.3">
      <c r="B48" s="144"/>
      <c r="C48" s="144">
        <v>2287.0100000000002</v>
      </c>
      <c r="D48" s="220"/>
      <c r="E48" s="221"/>
      <c r="F48" s="148"/>
      <c r="G48" s="148"/>
      <c r="H48" s="148">
        <v>34220</v>
      </c>
      <c r="I48" s="143">
        <f t="shared" si="0"/>
        <v>34220</v>
      </c>
    </row>
    <row r="49" spans="2:9" ht="15.75" thickBot="1" x14ac:dyDescent="0.3">
      <c r="B49" s="144"/>
      <c r="C49" s="144">
        <v>2287.04</v>
      </c>
      <c r="D49" s="220" t="s">
        <v>297</v>
      </c>
      <c r="E49" s="221"/>
      <c r="F49" s="148"/>
      <c r="G49" s="148"/>
      <c r="H49" s="148"/>
      <c r="I49" s="143">
        <f t="shared" si="0"/>
        <v>0</v>
      </c>
    </row>
    <row r="50" spans="2:9" ht="15.75" thickBot="1" x14ac:dyDescent="0.3">
      <c r="B50" s="144"/>
      <c r="C50" s="144">
        <v>2287.02</v>
      </c>
      <c r="D50" s="167" t="s">
        <v>170</v>
      </c>
      <c r="E50" s="169"/>
      <c r="F50" s="153"/>
      <c r="G50" s="148"/>
      <c r="H50" s="148"/>
      <c r="I50" s="143">
        <f t="shared" si="0"/>
        <v>0</v>
      </c>
    </row>
    <row r="51" spans="2:9" ht="15.75" thickBot="1" x14ac:dyDescent="0.3">
      <c r="B51" s="144"/>
      <c r="C51" s="144">
        <v>2287.04</v>
      </c>
      <c r="D51" s="167" t="s">
        <v>171</v>
      </c>
      <c r="E51" s="169"/>
      <c r="F51" s="153"/>
      <c r="G51" s="153"/>
      <c r="H51" s="148"/>
      <c r="I51" s="143">
        <f t="shared" si="0"/>
        <v>0</v>
      </c>
    </row>
    <row r="52" spans="2:9" ht="15.75" thickBot="1" x14ac:dyDescent="0.3">
      <c r="B52" s="144"/>
      <c r="C52" s="144">
        <v>2287.06</v>
      </c>
      <c r="D52" s="167" t="s">
        <v>172</v>
      </c>
      <c r="E52" s="169"/>
      <c r="F52" s="172"/>
      <c r="G52" s="173"/>
      <c r="H52" s="148"/>
      <c r="I52" s="143">
        <f t="shared" si="0"/>
        <v>0</v>
      </c>
    </row>
    <row r="53" spans="2:9" ht="15.75" thickBot="1" x14ac:dyDescent="0.3">
      <c r="B53" s="174"/>
      <c r="C53" s="174" t="s">
        <v>173</v>
      </c>
      <c r="D53" s="175" t="s">
        <v>174</v>
      </c>
      <c r="E53" s="176"/>
      <c r="F53" s="172"/>
      <c r="G53" s="177">
        <v>12980</v>
      </c>
      <c r="H53" s="178">
        <v>130980</v>
      </c>
      <c r="I53" s="143">
        <f t="shared" si="0"/>
        <v>143960</v>
      </c>
    </row>
    <row r="54" spans="2:9" ht="15.75" thickBot="1" x14ac:dyDescent="0.3">
      <c r="B54" s="180"/>
      <c r="C54" s="180"/>
      <c r="D54" s="181"/>
      <c r="E54" s="182"/>
      <c r="F54" s="156"/>
      <c r="G54" s="157"/>
      <c r="H54" s="157"/>
      <c r="I54" s="143">
        <f t="shared" si="0"/>
        <v>0</v>
      </c>
    </row>
    <row r="55" spans="2:9" ht="15.75" thickBot="1" x14ac:dyDescent="0.3">
      <c r="B55" s="183">
        <v>23</v>
      </c>
      <c r="C55" s="183"/>
      <c r="D55" s="325" t="s">
        <v>27</v>
      </c>
      <c r="E55" s="326"/>
      <c r="F55" s="184"/>
      <c r="G55" s="141">
        <f>+G56+G68+G91</f>
        <v>1132575.8999999999</v>
      </c>
      <c r="H55" s="142">
        <f>+H56+H59+H62+H64+H68+H69+H81+H83+H96</f>
        <v>5155776.45</v>
      </c>
      <c r="I55" s="143">
        <f t="shared" si="0"/>
        <v>6288352.3499999996</v>
      </c>
    </row>
    <row r="56" spans="2:9" ht="15.75" thickBot="1" x14ac:dyDescent="0.3">
      <c r="B56" s="140"/>
      <c r="C56" s="140">
        <v>2311.0100000000002</v>
      </c>
      <c r="D56" s="327" t="s">
        <v>175</v>
      </c>
      <c r="E56" s="328"/>
      <c r="F56" s="185"/>
      <c r="G56" s="146">
        <v>1534</v>
      </c>
      <c r="H56" s="146">
        <v>319875.90000000002</v>
      </c>
      <c r="I56" s="143">
        <f t="shared" si="0"/>
        <v>321409.90000000002</v>
      </c>
    </row>
    <row r="57" spans="2:9" ht="15.75" thickBot="1" x14ac:dyDescent="0.3">
      <c r="B57" s="140"/>
      <c r="C57" s="140">
        <v>2312.0100000000002</v>
      </c>
      <c r="D57" s="186" t="s">
        <v>176</v>
      </c>
      <c r="E57" s="187"/>
      <c r="F57" s="185"/>
      <c r="G57" s="146"/>
      <c r="H57" s="146"/>
      <c r="I57" s="143">
        <f t="shared" si="0"/>
        <v>0</v>
      </c>
    </row>
    <row r="58" spans="2:9" ht="15.75" thickBot="1" x14ac:dyDescent="0.3">
      <c r="B58" s="140"/>
      <c r="C58" s="140">
        <v>2313.0300000000002</v>
      </c>
      <c r="D58" s="186" t="s">
        <v>177</v>
      </c>
      <c r="E58" s="187"/>
      <c r="F58" s="185"/>
      <c r="G58" s="146"/>
      <c r="H58" s="146"/>
      <c r="I58" s="143">
        <f t="shared" si="0"/>
        <v>0</v>
      </c>
    </row>
    <row r="59" spans="2:9" ht="15.75" thickBot="1" x14ac:dyDescent="0.3">
      <c r="B59" s="140"/>
      <c r="C59" s="140">
        <v>2314.0100000000002</v>
      </c>
      <c r="D59" s="186" t="s">
        <v>178</v>
      </c>
      <c r="E59" s="187"/>
      <c r="F59" s="185"/>
      <c r="G59" s="145"/>
      <c r="H59" s="146">
        <v>4395.5</v>
      </c>
      <c r="I59" s="143">
        <f t="shared" si="0"/>
        <v>4395.5</v>
      </c>
    </row>
    <row r="60" spans="2:9" ht="15.75" thickBot="1" x14ac:dyDescent="0.3">
      <c r="B60" s="140"/>
      <c r="C60" s="140">
        <v>2321.0100000000002</v>
      </c>
      <c r="D60" s="186" t="s">
        <v>179</v>
      </c>
      <c r="E60" s="187"/>
      <c r="F60" s="185"/>
      <c r="G60" s="145"/>
      <c r="H60" s="146"/>
      <c r="I60" s="143">
        <f t="shared" si="0"/>
        <v>0</v>
      </c>
    </row>
    <row r="61" spans="2:9" ht="15.75" thickBot="1" x14ac:dyDescent="0.3">
      <c r="B61" s="140"/>
      <c r="C61" s="140">
        <v>2322.0100000000002</v>
      </c>
      <c r="D61" s="186" t="s">
        <v>180</v>
      </c>
      <c r="E61" s="187"/>
      <c r="F61" s="171"/>
      <c r="G61" s="148"/>
      <c r="H61" s="148"/>
      <c r="I61" s="143">
        <f t="shared" si="0"/>
        <v>0</v>
      </c>
    </row>
    <row r="62" spans="2:9" ht="15.75" thickBot="1" x14ac:dyDescent="0.3">
      <c r="B62" s="140"/>
      <c r="C62" s="140">
        <v>2323.0100000000002</v>
      </c>
      <c r="D62" s="186" t="s">
        <v>181</v>
      </c>
      <c r="E62" s="187"/>
      <c r="F62" s="171"/>
      <c r="G62" s="148"/>
      <c r="H62" s="148">
        <v>452187.45</v>
      </c>
      <c r="I62" s="143">
        <f t="shared" si="0"/>
        <v>452187.45</v>
      </c>
    </row>
    <row r="63" spans="2:9" ht="15.75" thickBot="1" x14ac:dyDescent="0.3">
      <c r="B63" s="144"/>
      <c r="C63" s="144">
        <v>2331.0100000000002</v>
      </c>
      <c r="D63" s="319" t="s">
        <v>182</v>
      </c>
      <c r="E63" s="320"/>
      <c r="F63" s="153"/>
      <c r="G63" s="148"/>
      <c r="H63" s="148"/>
      <c r="I63" s="143">
        <f t="shared" si="0"/>
        <v>0</v>
      </c>
    </row>
    <row r="64" spans="2:9" ht="15.75" thickBot="1" x14ac:dyDescent="0.3">
      <c r="B64" s="144"/>
      <c r="C64" s="144">
        <v>2332.0100000000002</v>
      </c>
      <c r="D64" s="319" t="s">
        <v>183</v>
      </c>
      <c r="E64" s="320"/>
      <c r="F64" s="153"/>
      <c r="G64" s="148"/>
      <c r="H64" s="148">
        <v>112884.7</v>
      </c>
      <c r="I64" s="143">
        <f t="shared" si="0"/>
        <v>112884.7</v>
      </c>
    </row>
    <row r="65" spans="2:9" ht="15.75" thickBot="1" x14ac:dyDescent="0.3">
      <c r="B65" s="144"/>
      <c r="C65" s="144">
        <v>2334.0100000000002</v>
      </c>
      <c r="D65" s="319" t="s">
        <v>184</v>
      </c>
      <c r="E65" s="320"/>
      <c r="F65" s="153"/>
      <c r="G65" s="148"/>
      <c r="H65" s="148"/>
      <c r="I65" s="143">
        <f t="shared" si="0"/>
        <v>0</v>
      </c>
    </row>
    <row r="66" spans="2:9" ht="15.75" thickBot="1" x14ac:dyDescent="0.3">
      <c r="B66" s="144"/>
      <c r="C66" s="144">
        <v>2336.0100000000002</v>
      </c>
      <c r="D66" s="167" t="s">
        <v>185</v>
      </c>
      <c r="E66" s="169"/>
      <c r="F66" s="148"/>
      <c r="G66" s="148"/>
      <c r="H66" s="148"/>
      <c r="I66" s="143">
        <f t="shared" si="0"/>
        <v>0</v>
      </c>
    </row>
    <row r="67" spans="2:9" ht="15.75" thickBot="1" x14ac:dyDescent="0.3">
      <c r="B67" s="144"/>
      <c r="C67" s="144">
        <v>2341.0100000000002</v>
      </c>
      <c r="D67" s="167" t="s">
        <v>186</v>
      </c>
      <c r="E67" s="169"/>
      <c r="F67" s="148"/>
      <c r="G67" s="148"/>
      <c r="H67" s="148"/>
      <c r="I67" s="143">
        <f t="shared" si="0"/>
        <v>0</v>
      </c>
    </row>
    <row r="68" spans="2:9" ht="15.75" thickBot="1" x14ac:dyDescent="0.3">
      <c r="B68" s="144"/>
      <c r="C68" s="144">
        <v>2353.0100000000002</v>
      </c>
      <c r="D68" s="319" t="s">
        <v>187</v>
      </c>
      <c r="E68" s="320"/>
      <c r="F68" s="153"/>
      <c r="G68" s="153">
        <v>1060000</v>
      </c>
      <c r="H68" s="148">
        <v>38350</v>
      </c>
      <c r="I68" s="143">
        <f t="shared" si="0"/>
        <v>1098350</v>
      </c>
    </row>
    <row r="69" spans="2:9" ht="15.75" thickBot="1" x14ac:dyDescent="0.3">
      <c r="B69" s="144"/>
      <c r="C69" s="144">
        <v>2355.0100000000002</v>
      </c>
      <c r="D69" s="319" t="s">
        <v>188</v>
      </c>
      <c r="E69" s="320"/>
      <c r="F69" s="148"/>
      <c r="G69" s="153"/>
      <c r="H69" s="153">
        <v>44061.2</v>
      </c>
      <c r="I69" s="143">
        <f t="shared" si="0"/>
        <v>44061.2</v>
      </c>
    </row>
    <row r="70" spans="2:9" ht="15.75" thickBot="1" x14ac:dyDescent="0.3">
      <c r="B70" s="144"/>
      <c r="C70" s="144">
        <v>2361.0100000000002</v>
      </c>
      <c r="D70" s="319" t="s">
        <v>189</v>
      </c>
      <c r="E70" s="320"/>
      <c r="F70" s="148"/>
      <c r="G70" s="148"/>
      <c r="H70" s="148"/>
      <c r="I70" s="143">
        <f t="shared" si="0"/>
        <v>0</v>
      </c>
    </row>
    <row r="71" spans="2:9" ht="15.75" thickBot="1" x14ac:dyDescent="0.3">
      <c r="B71" s="144"/>
      <c r="C71" s="144">
        <v>2361.0300000000002</v>
      </c>
      <c r="D71" s="167" t="s">
        <v>190</v>
      </c>
      <c r="E71" s="169"/>
      <c r="F71" s="148"/>
      <c r="G71" s="153"/>
      <c r="H71" s="148"/>
      <c r="I71" s="143">
        <f t="shared" si="0"/>
        <v>0</v>
      </c>
    </row>
    <row r="72" spans="2:9" ht="15.75" thickBot="1" x14ac:dyDescent="0.3">
      <c r="B72" s="144"/>
      <c r="C72" s="144">
        <v>2361.0500000000002</v>
      </c>
      <c r="D72" s="167" t="s">
        <v>191</v>
      </c>
      <c r="E72" s="169"/>
      <c r="F72" s="148"/>
      <c r="G72" s="148"/>
      <c r="H72" s="148"/>
      <c r="I72" s="143">
        <f t="shared" si="0"/>
        <v>0</v>
      </c>
    </row>
    <row r="73" spans="2:9" ht="15.75" thickBot="1" x14ac:dyDescent="0.3">
      <c r="B73" s="144"/>
      <c r="C73" s="144">
        <v>2362.0100000000002</v>
      </c>
      <c r="D73" s="167" t="s">
        <v>192</v>
      </c>
      <c r="E73" s="169"/>
      <c r="F73" s="148"/>
      <c r="G73" s="148"/>
      <c r="H73" s="148"/>
      <c r="I73" s="143">
        <f t="shared" si="0"/>
        <v>0</v>
      </c>
    </row>
    <row r="74" spans="2:9" ht="15.75" thickBot="1" x14ac:dyDescent="0.3">
      <c r="B74" s="144"/>
      <c r="C74" s="144">
        <v>2362.02</v>
      </c>
      <c r="D74" s="167" t="s">
        <v>193</v>
      </c>
      <c r="E74" s="169"/>
      <c r="F74" s="153"/>
      <c r="G74" s="148"/>
      <c r="H74" s="148"/>
      <c r="I74" s="143">
        <f t="shared" si="0"/>
        <v>0</v>
      </c>
    </row>
    <row r="75" spans="2:9" ht="15.75" thickBot="1" x14ac:dyDescent="0.3">
      <c r="B75" s="144"/>
      <c r="C75" s="144">
        <v>2363.0100000000002</v>
      </c>
      <c r="D75" s="167" t="s">
        <v>194</v>
      </c>
      <c r="E75" s="169"/>
      <c r="F75" s="148"/>
      <c r="G75" s="148"/>
      <c r="H75" s="148"/>
      <c r="I75" s="143">
        <f t="shared" ref="I75:I119" si="1">+F75+G75+H75</f>
        <v>0</v>
      </c>
    </row>
    <row r="76" spans="2:9" ht="15.75" thickBot="1" x14ac:dyDescent="0.3">
      <c r="B76" s="144"/>
      <c r="C76" s="144">
        <v>2363.02</v>
      </c>
      <c r="D76" s="167" t="s">
        <v>195</v>
      </c>
      <c r="E76" s="169"/>
      <c r="F76" s="153"/>
      <c r="G76" s="148"/>
      <c r="H76" s="148"/>
      <c r="I76" s="143">
        <f t="shared" si="1"/>
        <v>0</v>
      </c>
    </row>
    <row r="77" spans="2:9" ht="15.75" thickBot="1" x14ac:dyDescent="0.3">
      <c r="B77" s="144"/>
      <c r="C77" s="144">
        <v>2363.04</v>
      </c>
      <c r="D77" s="167" t="s">
        <v>196</v>
      </c>
      <c r="E77" s="169"/>
      <c r="F77" s="153"/>
      <c r="G77" s="148"/>
      <c r="H77" s="148"/>
      <c r="I77" s="143">
        <f t="shared" si="1"/>
        <v>0</v>
      </c>
    </row>
    <row r="78" spans="2:9" ht="15.75" thickBot="1" x14ac:dyDescent="0.3">
      <c r="B78" s="144"/>
      <c r="C78" s="144">
        <v>2363.06</v>
      </c>
      <c r="D78" s="167" t="s">
        <v>197</v>
      </c>
      <c r="E78" s="169"/>
      <c r="F78" s="153"/>
      <c r="G78" s="148"/>
      <c r="H78" s="148"/>
      <c r="I78" s="143">
        <f t="shared" si="1"/>
        <v>0</v>
      </c>
    </row>
    <row r="79" spans="2:9" ht="15.75" thickBot="1" x14ac:dyDescent="0.3">
      <c r="B79" s="144"/>
      <c r="C79" s="144">
        <v>2364.04</v>
      </c>
      <c r="D79" s="319" t="s">
        <v>198</v>
      </c>
      <c r="E79" s="320"/>
      <c r="F79" s="148"/>
      <c r="G79" s="153"/>
      <c r="H79" s="148"/>
      <c r="I79" s="143">
        <f t="shared" si="1"/>
        <v>0</v>
      </c>
    </row>
    <row r="80" spans="2:9" ht="15.75" thickBot="1" x14ac:dyDescent="0.3">
      <c r="B80" s="144"/>
      <c r="C80" s="144">
        <v>2364.0700000000002</v>
      </c>
      <c r="D80" s="319" t="s">
        <v>199</v>
      </c>
      <c r="E80" s="320"/>
      <c r="F80" s="148"/>
      <c r="G80" s="153"/>
      <c r="H80" s="148"/>
      <c r="I80" s="143">
        <f t="shared" si="1"/>
        <v>0</v>
      </c>
    </row>
    <row r="81" spans="2:9" ht="15.75" thickBot="1" x14ac:dyDescent="0.3">
      <c r="B81" s="144"/>
      <c r="C81" s="188">
        <v>2371.02</v>
      </c>
      <c r="D81" s="321" t="s">
        <v>200</v>
      </c>
      <c r="E81" s="319"/>
      <c r="F81" s="153"/>
      <c r="G81" s="153"/>
      <c r="H81" s="148">
        <v>3750000</v>
      </c>
      <c r="I81" s="143">
        <f t="shared" si="1"/>
        <v>3750000</v>
      </c>
    </row>
    <row r="82" spans="2:9" ht="15.75" thickBot="1" x14ac:dyDescent="0.3">
      <c r="B82" s="144"/>
      <c r="C82" s="188">
        <v>2371.04</v>
      </c>
      <c r="D82" s="189" t="s">
        <v>201</v>
      </c>
      <c r="E82" s="167"/>
      <c r="F82" s="153"/>
      <c r="G82" s="148"/>
      <c r="H82" s="148"/>
      <c r="I82" s="143">
        <f t="shared" si="1"/>
        <v>0</v>
      </c>
    </row>
    <row r="83" spans="2:9" ht="15.75" thickBot="1" x14ac:dyDescent="0.3">
      <c r="B83" s="144"/>
      <c r="C83" s="188">
        <v>2371.0500000000002</v>
      </c>
      <c r="D83" s="189" t="s">
        <v>202</v>
      </c>
      <c r="E83" s="167"/>
      <c r="F83" s="148"/>
      <c r="G83" s="153"/>
      <c r="H83" s="148">
        <v>285431.38</v>
      </c>
      <c r="I83" s="143">
        <f t="shared" si="1"/>
        <v>285431.38</v>
      </c>
    </row>
    <row r="84" spans="2:9" ht="15.75" thickBot="1" x14ac:dyDescent="0.3">
      <c r="B84" s="144"/>
      <c r="C84" s="188">
        <v>2371.06</v>
      </c>
      <c r="D84" s="189" t="s">
        <v>203</v>
      </c>
      <c r="E84" s="167"/>
      <c r="F84" s="148"/>
      <c r="G84" s="153"/>
      <c r="H84" s="148"/>
      <c r="I84" s="143">
        <f t="shared" si="1"/>
        <v>0</v>
      </c>
    </row>
    <row r="85" spans="2:9" ht="15.75" thickBot="1" x14ac:dyDescent="0.3">
      <c r="B85" s="144"/>
      <c r="C85" s="188">
        <v>2372.02</v>
      </c>
      <c r="D85" s="189" t="s">
        <v>204</v>
      </c>
      <c r="E85" s="167"/>
      <c r="F85" s="153"/>
      <c r="G85" s="148"/>
      <c r="H85" s="148"/>
      <c r="I85" s="143">
        <f t="shared" si="1"/>
        <v>0</v>
      </c>
    </row>
    <row r="86" spans="2:9" ht="15.75" thickBot="1" x14ac:dyDescent="0.3">
      <c r="B86" s="144"/>
      <c r="C86" s="188">
        <v>2372.0300000000002</v>
      </c>
      <c r="D86" s="189" t="s">
        <v>205</v>
      </c>
      <c r="E86" s="167"/>
      <c r="F86" s="153"/>
      <c r="G86" s="148"/>
      <c r="H86" s="148"/>
      <c r="I86" s="143">
        <f t="shared" si="1"/>
        <v>0</v>
      </c>
    </row>
    <row r="87" spans="2:9" ht="15.75" thickBot="1" x14ac:dyDescent="0.3">
      <c r="B87" s="144"/>
      <c r="C87" s="188">
        <v>2372.04</v>
      </c>
      <c r="D87" s="189" t="s">
        <v>206</v>
      </c>
      <c r="E87" s="167"/>
      <c r="F87" s="148"/>
      <c r="G87" s="148"/>
      <c r="H87" s="148"/>
      <c r="I87" s="143">
        <f t="shared" si="1"/>
        <v>0</v>
      </c>
    </row>
    <row r="88" spans="2:9" ht="15.75" thickBot="1" x14ac:dyDescent="0.3">
      <c r="B88" s="144"/>
      <c r="C88" s="188">
        <v>2372.0500000000002</v>
      </c>
      <c r="D88" s="167" t="s">
        <v>207</v>
      </c>
      <c r="E88" s="168"/>
      <c r="F88" s="148"/>
      <c r="G88" s="148"/>
      <c r="H88" s="148"/>
      <c r="I88" s="143">
        <f t="shared" si="1"/>
        <v>0</v>
      </c>
    </row>
    <row r="89" spans="2:9" ht="15.75" thickBot="1" x14ac:dyDescent="0.3">
      <c r="B89" s="144"/>
      <c r="C89" s="188">
        <v>2372.06</v>
      </c>
      <c r="D89" s="167" t="s">
        <v>208</v>
      </c>
      <c r="E89" s="168"/>
      <c r="F89" s="153"/>
      <c r="G89" s="148"/>
      <c r="H89" s="148"/>
      <c r="I89" s="143">
        <f t="shared" si="1"/>
        <v>0</v>
      </c>
    </row>
    <row r="90" spans="2:9" ht="15.75" thickBot="1" x14ac:dyDescent="0.3">
      <c r="B90" s="144"/>
      <c r="C90" s="188">
        <v>2372.9899999999998</v>
      </c>
      <c r="D90" s="167" t="s">
        <v>209</v>
      </c>
      <c r="E90" s="168"/>
      <c r="F90" s="148"/>
      <c r="G90" s="148"/>
      <c r="H90" s="148"/>
      <c r="I90" s="143">
        <f t="shared" si="1"/>
        <v>0</v>
      </c>
    </row>
    <row r="91" spans="2:9" ht="15.75" thickBot="1" x14ac:dyDescent="0.3">
      <c r="B91" s="144"/>
      <c r="C91" s="188">
        <v>2391.0100000000002</v>
      </c>
      <c r="D91" s="319" t="s">
        <v>210</v>
      </c>
      <c r="E91" s="322"/>
      <c r="F91" s="153"/>
      <c r="G91" s="148">
        <v>71041.899999999994</v>
      </c>
      <c r="H91" s="148"/>
      <c r="I91" s="143">
        <f t="shared" si="1"/>
        <v>71041.899999999994</v>
      </c>
    </row>
    <row r="92" spans="2:9" ht="15.75" thickBot="1" x14ac:dyDescent="0.3">
      <c r="B92" s="144"/>
      <c r="C92" s="188">
        <v>2392.0100000000002</v>
      </c>
      <c r="D92" s="319" t="s">
        <v>211</v>
      </c>
      <c r="E92" s="322"/>
      <c r="F92" s="153"/>
      <c r="G92" s="153"/>
      <c r="H92" s="148"/>
      <c r="I92" s="143">
        <f t="shared" si="1"/>
        <v>0</v>
      </c>
    </row>
    <row r="93" spans="2:9" ht="15.75" thickBot="1" x14ac:dyDescent="0.3">
      <c r="B93" s="144"/>
      <c r="C93" s="188">
        <v>2393.0100000000002</v>
      </c>
      <c r="D93" s="167" t="s">
        <v>212</v>
      </c>
      <c r="E93" s="168"/>
      <c r="F93" s="153"/>
      <c r="G93" s="153"/>
      <c r="H93" s="148"/>
      <c r="I93" s="143">
        <f t="shared" si="1"/>
        <v>0</v>
      </c>
    </row>
    <row r="94" spans="2:9" ht="15.75" thickBot="1" x14ac:dyDescent="0.3">
      <c r="B94" s="144"/>
      <c r="C94" s="188">
        <v>2394.0100000000002</v>
      </c>
      <c r="D94" s="319" t="s">
        <v>213</v>
      </c>
      <c r="E94" s="322"/>
      <c r="F94" s="148"/>
      <c r="G94" s="148"/>
      <c r="H94" s="148"/>
      <c r="I94" s="143">
        <f t="shared" si="1"/>
        <v>0</v>
      </c>
    </row>
    <row r="95" spans="2:9" ht="15.75" thickBot="1" x14ac:dyDescent="0.3">
      <c r="B95" s="144"/>
      <c r="C95" s="188">
        <v>2395.0100000000002</v>
      </c>
      <c r="D95" s="167" t="s">
        <v>214</v>
      </c>
      <c r="E95" s="168"/>
      <c r="F95" s="153"/>
      <c r="G95" s="148"/>
      <c r="H95" s="148"/>
      <c r="I95" s="143">
        <f t="shared" si="1"/>
        <v>0</v>
      </c>
    </row>
    <row r="96" spans="2:9" ht="15.75" thickBot="1" x14ac:dyDescent="0.3">
      <c r="B96" s="144"/>
      <c r="C96" s="188">
        <v>2396.0100000000002</v>
      </c>
      <c r="D96" s="167" t="s">
        <v>215</v>
      </c>
      <c r="E96" s="168"/>
      <c r="F96" s="153"/>
      <c r="G96" s="148"/>
      <c r="H96" s="148">
        <v>148590.32</v>
      </c>
      <c r="I96" s="143">
        <f t="shared" si="1"/>
        <v>148590.32</v>
      </c>
    </row>
    <row r="97" spans="2:9" ht="15.75" thickBot="1" x14ac:dyDescent="0.3">
      <c r="B97" s="144"/>
      <c r="C97" s="188">
        <v>2398.0100000000002</v>
      </c>
      <c r="D97" s="167" t="s">
        <v>216</v>
      </c>
      <c r="E97" s="168"/>
      <c r="F97" s="153"/>
      <c r="G97" s="153"/>
      <c r="H97" s="148"/>
      <c r="I97" s="143">
        <f t="shared" si="1"/>
        <v>0</v>
      </c>
    </row>
    <row r="98" spans="2:9" ht="15.75" thickBot="1" x14ac:dyDescent="0.3">
      <c r="B98" s="144"/>
      <c r="C98" s="188">
        <v>2399.0100000000002</v>
      </c>
      <c r="D98" s="319" t="s">
        <v>217</v>
      </c>
      <c r="E98" s="322"/>
      <c r="F98" s="148"/>
      <c r="G98" s="153"/>
      <c r="H98" s="148"/>
      <c r="I98" s="143">
        <f t="shared" si="1"/>
        <v>0</v>
      </c>
    </row>
    <row r="99" spans="2:9" ht="15.75" thickBot="1" x14ac:dyDescent="0.3">
      <c r="B99" s="140"/>
      <c r="C99" s="154">
        <v>2399.02</v>
      </c>
      <c r="D99" s="155" t="s">
        <v>218</v>
      </c>
      <c r="E99" s="155"/>
      <c r="F99" s="172"/>
      <c r="G99" s="178"/>
      <c r="H99" s="178"/>
      <c r="I99" s="143">
        <f t="shared" si="1"/>
        <v>0</v>
      </c>
    </row>
    <row r="100" spans="2:9" ht="16.5" thickBot="1" x14ac:dyDescent="0.3">
      <c r="B100" s="190">
        <v>24</v>
      </c>
      <c r="C100" s="191"/>
      <c r="D100" s="192" t="s">
        <v>41</v>
      </c>
      <c r="E100" s="193"/>
      <c r="F100" s="142"/>
      <c r="G100" s="157"/>
      <c r="H100" s="157"/>
      <c r="I100" s="143">
        <f t="shared" si="1"/>
        <v>0</v>
      </c>
    </row>
    <row r="101" spans="2:9" ht="15.75" thickBot="1" x14ac:dyDescent="0.3">
      <c r="B101" s="140"/>
      <c r="C101" s="140">
        <v>2412.02</v>
      </c>
      <c r="D101" s="186" t="s">
        <v>219</v>
      </c>
      <c r="E101" s="187"/>
      <c r="F101" s="146"/>
      <c r="G101" s="146"/>
      <c r="H101" s="146"/>
      <c r="I101" s="143">
        <f t="shared" si="1"/>
        <v>0</v>
      </c>
    </row>
    <row r="102" spans="2:9" ht="15.75" thickBot="1" x14ac:dyDescent="0.3">
      <c r="B102" s="194"/>
      <c r="C102" s="140">
        <v>2413.0100000000002</v>
      </c>
      <c r="D102" s="186" t="s">
        <v>220</v>
      </c>
      <c r="E102" s="187"/>
      <c r="F102" s="153"/>
      <c r="G102" s="148"/>
      <c r="H102" s="148"/>
      <c r="I102" s="143">
        <f t="shared" si="1"/>
        <v>0</v>
      </c>
    </row>
    <row r="103" spans="2:9" ht="15.75" thickBot="1" x14ac:dyDescent="0.3">
      <c r="B103" s="174"/>
      <c r="C103" s="194">
        <v>2414.0100000000002</v>
      </c>
      <c r="D103" s="175" t="s">
        <v>221</v>
      </c>
      <c r="E103" s="176"/>
      <c r="F103" s="178"/>
      <c r="G103" s="178"/>
      <c r="H103" s="178"/>
      <c r="I103" s="143">
        <f t="shared" si="1"/>
        <v>0</v>
      </c>
    </row>
    <row r="104" spans="2:9" ht="15.75" thickBot="1" x14ac:dyDescent="0.3">
      <c r="B104" s="144"/>
      <c r="C104" s="144">
        <v>2431.02</v>
      </c>
      <c r="D104" s="167" t="s">
        <v>222</v>
      </c>
      <c r="E104" s="169"/>
      <c r="F104" s="178"/>
      <c r="G104" s="178"/>
      <c r="H104" s="178"/>
      <c r="I104" s="143">
        <f t="shared" si="1"/>
        <v>0</v>
      </c>
    </row>
    <row r="105" spans="2:9" ht="15.75" thickBot="1" x14ac:dyDescent="0.3">
      <c r="B105" s="183">
        <v>26</v>
      </c>
      <c r="C105" s="183"/>
      <c r="D105" s="195" t="s">
        <v>223</v>
      </c>
      <c r="E105" s="196"/>
      <c r="F105" s="197"/>
      <c r="G105" s="141"/>
      <c r="H105" s="142"/>
      <c r="I105" s="143">
        <f t="shared" si="1"/>
        <v>0</v>
      </c>
    </row>
    <row r="106" spans="2:9" ht="15.75" thickBot="1" x14ac:dyDescent="0.3">
      <c r="B106" s="154"/>
      <c r="C106" s="140">
        <v>2611.0100000000002</v>
      </c>
      <c r="D106" s="186" t="s">
        <v>224</v>
      </c>
      <c r="E106" s="187"/>
      <c r="F106" s="185"/>
      <c r="G106" s="146"/>
      <c r="H106" s="146"/>
      <c r="I106" s="143">
        <f t="shared" si="1"/>
        <v>0</v>
      </c>
    </row>
    <row r="107" spans="2:9" ht="15.75" thickBot="1" x14ac:dyDescent="0.3">
      <c r="B107" s="144"/>
      <c r="C107" s="144">
        <v>2613.0100000000002</v>
      </c>
      <c r="D107" s="167" t="s">
        <v>225</v>
      </c>
      <c r="E107" s="169"/>
      <c r="F107" s="198"/>
      <c r="G107" s="148"/>
      <c r="H107" s="148"/>
      <c r="I107" s="143">
        <f t="shared" si="1"/>
        <v>0</v>
      </c>
    </row>
    <row r="108" spans="2:9" ht="15.75" thickBot="1" x14ac:dyDescent="0.3">
      <c r="B108" s="144"/>
      <c r="C108" s="144">
        <v>2641.01</v>
      </c>
      <c r="D108" s="167" t="s">
        <v>226</v>
      </c>
      <c r="E108" s="169"/>
      <c r="F108" s="153"/>
      <c r="G108" s="153"/>
      <c r="H108" s="148"/>
      <c r="I108" s="143">
        <f t="shared" si="1"/>
        <v>0</v>
      </c>
    </row>
    <row r="109" spans="2:9" ht="15.75" thickBot="1" x14ac:dyDescent="0.3">
      <c r="B109" s="174"/>
      <c r="C109" s="174">
        <v>2654.01</v>
      </c>
      <c r="D109" s="175" t="s">
        <v>227</v>
      </c>
      <c r="E109" s="176"/>
      <c r="F109" s="153"/>
      <c r="G109" s="153"/>
      <c r="H109" s="148"/>
      <c r="I109" s="143">
        <f t="shared" si="1"/>
        <v>0</v>
      </c>
    </row>
    <row r="110" spans="2:9" ht="15.75" thickBot="1" x14ac:dyDescent="0.3">
      <c r="B110" s="174"/>
      <c r="C110" s="174">
        <v>2657.01</v>
      </c>
      <c r="D110" s="175" t="s">
        <v>228</v>
      </c>
      <c r="E110" s="176"/>
      <c r="F110" s="148"/>
      <c r="G110" s="153"/>
      <c r="H110" s="148"/>
      <c r="I110" s="143">
        <f t="shared" si="1"/>
        <v>0</v>
      </c>
    </row>
    <row r="111" spans="2:9" ht="15.75" thickBot="1" x14ac:dyDescent="0.3">
      <c r="B111" s="144"/>
      <c r="C111" s="144">
        <v>2673.01</v>
      </c>
      <c r="D111" s="167" t="s">
        <v>229</v>
      </c>
      <c r="E111" s="169"/>
      <c r="F111" s="148"/>
      <c r="G111" s="153"/>
      <c r="H111" s="148"/>
      <c r="I111" s="143">
        <f t="shared" si="1"/>
        <v>0</v>
      </c>
    </row>
    <row r="112" spans="2:9" ht="15.75" thickBot="1" x14ac:dyDescent="0.3">
      <c r="B112" s="174"/>
      <c r="C112" s="174">
        <v>2677.01</v>
      </c>
      <c r="D112" s="155" t="s">
        <v>230</v>
      </c>
      <c r="E112" s="155"/>
      <c r="F112" s="178"/>
      <c r="G112" s="172"/>
      <c r="H112" s="178"/>
      <c r="I112" s="143">
        <f t="shared" si="1"/>
        <v>0</v>
      </c>
    </row>
    <row r="113" spans="2:9" ht="15.75" thickBot="1" x14ac:dyDescent="0.3">
      <c r="B113" s="199">
        <v>27</v>
      </c>
      <c r="C113" s="180"/>
      <c r="D113" s="161" t="s">
        <v>231</v>
      </c>
      <c r="E113" s="182"/>
      <c r="F113" s="163"/>
      <c r="G113" s="141">
        <f>+G114</f>
        <v>988967.55</v>
      </c>
      <c r="H113" s="157"/>
      <c r="I113" s="143">
        <f t="shared" si="1"/>
        <v>988967.55</v>
      </c>
    </row>
    <row r="114" spans="2:9" ht="15.75" thickBot="1" x14ac:dyDescent="0.3">
      <c r="B114" s="144"/>
      <c r="C114" s="140">
        <v>2712.01</v>
      </c>
      <c r="D114" s="186" t="s">
        <v>232</v>
      </c>
      <c r="E114" s="187"/>
      <c r="F114" s="222"/>
      <c r="G114" s="223">
        <v>988967.55</v>
      </c>
      <c r="H114" s="224"/>
      <c r="I114" s="143">
        <f t="shared" si="1"/>
        <v>988967.55</v>
      </c>
    </row>
    <row r="115" spans="2:9" ht="15.75" thickBot="1" x14ac:dyDescent="0.3">
      <c r="B115" s="140"/>
      <c r="C115" s="208">
        <v>2713.01</v>
      </c>
      <c r="D115" s="209" t="s">
        <v>233</v>
      </c>
      <c r="E115" s="119"/>
      <c r="F115" s="146"/>
      <c r="G115" s="210"/>
      <c r="H115" s="146"/>
      <c r="I115" s="143">
        <f t="shared" si="1"/>
        <v>0</v>
      </c>
    </row>
    <row r="116" spans="2:9" ht="15.75" thickBot="1" x14ac:dyDescent="0.3">
      <c r="B116" s="140"/>
      <c r="C116" s="140">
        <v>2721.01</v>
      </c>
      <c r="D116" s="186" t="s">
        <v>234</v>
      </c>
      <c r="E116" s="187"/>
      <c r="F116" s="146"/>
      <c r="G116" s="145"/>
      <c r="H116" s="148"/>
      <c r="I116" s="143">
        <f t="shared" si="1"/>
        <v>0</v>
      </c>
    </row>
    <row r="117" spans="2:9" ht="15.75" thickBot="1" x14ac:dyDescent="0.3">
      <c r="B117" s="144"/>
      <c r="C117" s="144">
        <v>2724.01</v>
      </c>
      <c r="D117" s="167" t="s">
        <v>235</v>
      </c>
      <c r="E117" s="169"/>
      <c r="F117" s="148"/>
      <c r="G117" s="153"/>
      <c r="H117" s="148"/>
      <c r="I117" s="143">
        <f t="shared" si="1"/>
        <v>0</v>
      </c>
    </row>
    <row r="118" spans="2:9" ht="15.75" thickBot="1" x14ac:dyDescent="0.3">
      <c r="B118" s="144"/>
      <c r="C118" s="144">
        <v>2726.01</v>
      </c>
      <c r="D118" s="167" t="s">
        <v>236</v>
      </c>
      <c r="E118" s="169"/>
      <c r="F118" s="178"/>
      <c r="G118" s="178"/>
      <c r="H118" s="178"/>
      <c r="I118" s="143">
        <f t="shared" si="1"/>
        <v>0</v>
      </c>
    </row>
    <row r="119" spans="2:9" ht="15.75" thickBot="1" x14ac:dyDescent="0.3">
      <c r="B119" s="317" t="s">
        <v>237</v>
      </c>
      <c r="C119" s="318"/>
      <c r="D119" s="318"/>
      <c r="E119" s="318"/>
      <c r="F119" s="142">
        <f>+F55+F27+F10</f>
        <v>12499327.880000001</v>
      </c>
      <c r="G119" s="142">
        <f>+G113+G55+G27+G10</f>
        <v>15129013.600000001</v>
      </c>
      <c r="H119" s="142">
        <f>+H55+H27+H10</f>
        <v>19940603.190000001</v>
      </c>
      <c r="I119" s="143">
        <f t="shared" si="1"/>
        <v>47568944.670000002</v>
      </c>
    </row>
    <row r="120" spans="2:9" x14ac:dyDescent="0.25">
      <c r="D120" s="1" t="s">
        <v>238</v>
      </c>
    </row>
    <row r="121" spans="2:9" x14ac:dyDescent="0.25">
      <c r="D121" s="1" t="s">
        <v>111</v>
      </c>
    </row>
    <row r="122" spans="2:9" x14ac:dyDescent="0.25">
      <c r="D122" s="1" t="s">
        <v>112</v>
      </c>
    </row>
    <row r="123" spans="2:9" x14ac:dyDescent="0.25">
      <c r="D123" s="1" t="s">
        <v>113</v>
      </c>
    </row>
    <row r="124" spans="2:9" x14ac:dyDescent="0.25">
      <c r="D124" s="1" t="s">
        <v>114</v>
      </c>
    </row>
    <row r="125" spans="2:9" x14ac:dyDescent="0.25">
      <c r="D125" s="1" t="s">
        <v>239</v>
      </c>
    </row>
    <row r="126" spans="2:9" x14ac:dyDescent="0.25">
      <c r="D126" s="1" t="s">
        <v>240</v>
      </c>
    </row>
  </sheetData>
  <mergeCells count="30">
    <mergeCell ref="D22:E22"/>
    <mergeCell ref="B4:C4"/>
    <mergeCell ref="B5:C5"/>
    <mergeCell ref="B6:C6"/>
    <mergeCell ref="B7:C7"/>
    <mergeCell ref="D10:E10"/>
    <mergeCell ref="D11:E11"/>
    <mergeCell ref="D12:E12"/>
    <mergeCell ref="D14:E14"/>
    <mergeCell ref="D18:E18"/>
    <mergeCell ref="D21:E21"/>
    <mergeCell ref="D79:E79"/>
    <mergeCell ref="D23:E23"/>
    <mergeCell ref="D24:E24"/>
    <mergeCell ref="D25:E25"/>
    <mergeCell ref="D55:E55"/>
    <mergeCell ref="D56:E56"/>
    <mergeCell ref="D63:E63"/>
    <mergeCell ref="D64:E64"/>
    <mergeCell ref="D65:E65"/>
    <mergeCell ref="D68:E68"/>
    <mergeCell ref="D69:E69"/>
    <mergeCell ref="D70:E70"/>
    <mergeCell ref="B119:E119"/>
    <mergeCell ref="D80:E80"/>
    <mergeCell ref="D81:E81"/>
    <mergeCell ref="D91:E91"/>
    <mergeCell ref="D92:E92"/>
    <mergeCell ref="D94:E94"/>
    <mergeCell ref="D98:E98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Hoja2 (2)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Rareas</dc:creator>
  <cp:lastModifiedBy>Estefany Paulino Leiba</cp:lastModifiedBy>
  <cp:lastPrinted>2022-04-20T16:30:28Z</cp:lastPrinted>
  <dcterms:created xsi:type="dcterms:W3CDTF">2022-04-07T17:46:07Z</dcterms:created>
  <dcterms:modified xsi:type="dcterms:W3CDTF">2022-04-20T18:53:26Z</dcterms:modified>
</cp:coreProperties>
</file>